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24226"/>
  <xr:revisionPtr revIDLastSave="0" documentId="13_ncr:1_{1FB5C834-7C93-4C2A-B770-3ABA70C02B53}" xr6:coauthVersionLast="47" xr6:coauthVersionMax="47" xr10:uidLastSave="{00000000-0000-0000-0000-000000000000}"/>
  <bookViews>
    <workbookView xWindow="-120" yWindow="-120" windowWidth="29040" windowHeight="15840" tabRatio="821" firstSheet="4" activeTab="4" xr2:uid="{00000000-000D-0000-FFFF-FFFF00000000}"/>
  </bookViews>
  <sheets>
    <sheet name="свод" sheetId="12" state="hidden" r:id="rId1"/>
    <sheet name="Свиньи" sheetId="17" state="hidden" r:id="rId2"/>
    <sheet name="Свиньи премиксы (Классификатор)" sheetId="28" state="hidden" r:id="rId3"/>
    <sheet name="КРС" sheetId="19" state="hidden" r:id="rId4"/>
    <sheet name="КРС_премиксы (Классификатор)" sheetId="29" r:id="rId5"/>
    <sheet name="Птицы (яичные кроссы)" sheetId="21" state="hidden" r:id="rId6"/>
    <sheet name="Птицы (бройлеры)" sheetId="26" state="hidden" r:id="rId7"/>
    <sheet name="Утка, индейка" sheetId="31" state="hidden" r:id="rId8"/>
    <sheet name="Козы, овцы" sheetId="32" state="hidden" r:id="rId9"/>
    <sheet name="Лошади" sheetId="33" state="hidden" r:id="rId10"/>
    <sheet name="Кролики" sheetId="34" state="hidden" r:id="rId11"/>
    <sheet name="Домашние животные" sheetId="35" state="hidden" r:id="rId12"/>
    <sheet name="Птицы_премиксы (классификатор)" sheetId="22" state="hidden" r:id="rId13"/>
    <sheet name="Карп" sheetId="23" state="hidden" r:id="rId14"/>
    <sheet name="Лосось, осетр" sheetId="30" state="hidden" r:id="rId15"/>
  </sheets>
  <externalReferences>
    <externalReference r:id="rId16"/>
  </externalReferences>
  <definedNames>
    <definedName name="_xlnm._FilterDatabase" localSheetId="0" hidden="1">свод!$A$2:$H$74</definedName>
    <definedName name="_xlnm.Print_Titles" localSheetId="11">'Домашние животные'!$B:$B</definedName>
    <definedName name="_xlnm.Print_Titles" localSheetId="8">'Козы, овцы'!$B:$B</definedName>
    <definedName name="_xlnm.Print_Titles" localSheetId="10">Кролики!$B:$B</definedName>
    <definedName name="_xlnm.Print_Titles" localSheetId="3">КРС!$B:$B</definedName>
    <definedName name="_xlnm.Print_Titles" localSheetId="4">'КРС_премиксы (Классификатор)'!$B:$B</definedName>
    <definedName name="_xlnm.Print_Titles" localSheetId="9">Лошади!$B:$B</definedName>
    <definedName name="_xlnm.Print_Titles" localSheetId="6">'Птицы (бройлеры)'!$B:$B</definedName>
    <definedName name="_xlnm.Print_Titles" localSheetId="5">'Птицы (яичные кроссы)'!$B:$B</definedName>
    <definedName name="_xlnm.Print_Titles" localSheetId="12">'Птицы_премиксы (классификатор)'!$B:$B</definedName>
    <definedName name="_xlnm.Print_Titles" localSheetId="1">Свиньи!$B:$B</definedName>
    <definedName name="_xlnm.Print_Titles" localSheetId="2">'Свиньи премиксы (Классификатор)'!$B:$B</definedName>
    <definedName name="_xlnm.Print_Titles" localSheetId="7">'Утка, индейка'!$B:$B</definedName>
    <definedName name="_xlnm.Print_Area" localSheetId="11">'Домашние животные'!$A$1:$G$59</definedName>
    <definedName name="_xlnm.Print_Area" localSheetId="13">Карп!$A$1:$I$38</definedName>
    <definedName name="_xlnm.Print_Area" localSheetId="8">'Козы, овцы'!$A$1:$G$51</definedName>
    <definedName name="_xlnm.Print_Area" localSheetId="10">Кролики!$A$1:$E$48</definedName>
    <definedName name="_xlnm.Print_Area" localSheetId="3">КРС!$A$1:$S$100</definedName>
    <definedName name="_xlnm.Print_Area" localSheetId="4">'КРС_премиксы (Классификатор)'!$A$1:$G$33</definedName>
    <definedName name="_xlnm.Print_Area" localSheetId="14">'Лосось, осетр'!$A$1:$V$73</definedName>
    <definedName name="_xlnm.Print_Area" localSheetId="9">Лошади!$A$1:$E$62</definedName>
    <definedName name="_xlnm.Print_Area" localSheetId="6">'Птицы (бройлеры)'!$A$1:$I$76</definedName>
    <definedName name="_xlnm.Print_Area" localSheetId="5">'Птицы (яичные кроссы)'!$A$1:$R$81</definedName>
    <definedName name="_xlnm.Print_Area" localSheetId="12">'Птицы_премиксы (классификатор)'!$A$1:$T$36</definedName>
    <definedName name="_xlnm.Print_Area" localSheetId="1">Свиньи!$A$2:$S$91</definedName>
    <definedName name="_xlnm.Print_Area" localSheetId="2">'Свиньи премиксы (Классификатор)'!$A$1:$L$36</definedName>
    <definedName name="_xlnm.Print_Area" localSheetId="7">'Утка, индейка'!$A$1:$I$64</definedName>
  </definedNames>
  <calcPr calcId="191029"/>
</workbook>
</file>

<file path=xl/calcChain.xml><?xml version="1.0" encoding="utf-8"?>
<calcChain xmlns="http://schemas.openxmlformats.org/spreadsheetml/2006/main">
  <c r="J76" i="19" l="1"/>
  <c r="R74" i="19" l="1"/>
  <c r="M21" i="12" l="1"/>
  <c r="M22" i="12"/>
  <c r="M23" i="12"/>
  <c r="M24" i="12"/>
  <c r="M25" i="12"/>
  <c r="X87" i="19"/>
  <c r="V87" i="19"/>
  <c r="T87" i="19"/>
  <c r="F87" i="19" l="1"/>
  <c r="V60" i="30" l="1"/>
  <c r="V59" i="30"/>
  <c r="T60" i="30"/>
  <c r="T59" i="30"/>
  <c r="R60" i="30"/>
  <c r="R59" i="30"/>
  <c r="P60" i="30"/>
  <c r="P59" i="30"/>
  <c r="N60" i="30"/>
  <c r="N59" i="30"/>
  <c r="L60" i="30"/>
  <c r="L59" i="30"/>
  <c r="J60" i="30"/>
  <c r="J59" i="30"/>
  <c r="H60" i="30"/>
  <c r="H59" i="30"/>
  <c r="F60" i="30"/>
  <c r="F59" i="30"/>
  <c r="D60" i="30"/>
  <c r="D59" i="30"/>
  <c r="P103" i="12" l="1"/>
  <c r="O103" i="12"/>
  <c r="M103" i="12"/>
  <c r="L103" i="12"/>
  <c r="P102" i="12"/>
  <c r="O102" i="12"/>
  <c r="M102" i="12"/>
  <c r="L102" i="12"/>
  <c r="P101" i="12"/>
  <c r="O101" i="12"/>
  <c r="M101" i="12"/>
  <c r="L101" i="12"/>
  <c r="P100" i="12"/>
  <c r="O100" i="12"/>
  <c r="M100" i="12"/>
  <c r="L100" i="12"/>
  <c r="P99" i="12"/>
  <c r="O99" i="12"/>
  <c r="M99" i="12"/>
  <c r="L99" i="12"/>
  <c r="P98" i="12"/>
  <c r="O98" i="12"/>
  <c r="M98" i="12"/>
  <c r="L98" i="12"/>
  <c r="P97" i="12"/>
  <c r="O97" i="12"/>
  <c r="M97" i="12"/>
  <c r="L97" i="12"/>
  <c r="P96" i="12"/>
  <c r="O96" i="12"/>
  <c r="M96" i="12"/>
  <c r="L96" i="12"/>
  <c r="P95" i="12"/>
  <c r="O95" i="12"/>
  <c r="M95" i="12"/>
  <c r="L95" i="12"/>
  <c r="P94" i="12"/>
  <c r="O94" i="12"/>
  <c r="M94" i="12"/>
  <c r="L94" i="12"/>
  <c r="P93" i="12"/>
  <c r="O93" i="12"/>
  <c r="M93" i="12"/>
  <c r="L93" i="12"/>
  <c r="P92" i="12"/>
  <c r="O92" i="12"/>
  <c r="M92" i="12"/>
  <c r="L92" i="12"/>
  <c r="P91" i="12"/>
  <c r="O91" i="12"/>
  <c r="M91" i="12"/>
  <c r="L91" i="12"/>
  <c r="P90" i="12"/>
  <c r="O90" i="12"/>
  <c r="M90" i="12"/>
  <c r="L90" i="12"/>
  <c r="P89" i="12"/>
  <c r="O89" i="12"/>
  <c r="M89" i="12"/>
  <c r="L89" i="12"/>
  <c r="P88" i="12"/>
  <c r="O88" i="12"/>
  <c r="M88" i="12"/>
  <c r="L88" i="12"/>
  <c r="P87" i="12"/>
  <c r="O87" i="12"/>
  <c r="M87" i="12"/>
  <c r="L87" i="12"/>
  <c r="P86" i="12"/>
  <c r="O86" i="12"/>
  <c r="M86" i="12"/>
  <c r="L86" i="12"/>
  <c r="P85" i="12"/>
  <c r="O85" i="12"/>
  <c r="M85" i="12"/>
  <c r="L85" i="12"/>
  <c r="P84" i="12"/>
  <c r="O84" i="12"/>
  <c r="M84" i="12"/>
  <c r="L84" i="12"/>
  <c r="P83" i="12"/>
  <c r="O83" i="12"/>
  <c r="M83" i="12"/>
  <c r="L83" i="12"/>
  <c r="P82" i="12"/>
  <c r="O82" i="12"/>
  <c r="M82" i="12"/>
  <c r="L82" i="12"/>
  <c r="P81" i="12"/>
  <c r="O81" i="12"/>
  <c r="M81" i="12"/>
  <c r="L81" i="12"/>
  <c r="P80" i="12"/>
  <c r="O80" i="12"/>
  <c r="M80" i="12"/>
  <c r="L80" i="12"/>
  <c r="P79" i="12"/>
  <c r="O79" i="12"/>
  <c r="M79" i="12"/>
  <c r="L79" i="12"/>
  <c r="P78" i="12"/>
  <c r="O78" i="12"/>
  <c r="M78" i="12"/>
  <c r="L78" i="12"/>
  <c r="P77" i="12"/>
  <c r="O77" i="12"/>
  <c r="M77" i="12"/>
  <c r="L77" i="12"/>
  <c r="P76" i="12"/>
  <c r="O76" i="12"/>
  <c r="M76" i="12"/>
  <c r="L76" i="12"/>
  <c r="P75" i="12"/>
  <c r="O75" i="12"/>
  <c r="L75" i="12"/>
  <c r="N75" i="12" s="1"/>
  <c r="P74" i="12"/>
  <c r="O74" i="12"/>
  <c r="M74" i="12"/>
  <c r="L74" i="12"/>
  <c r="N74" i="12" s="1"/>
  <c r="P73" i="12"/>
  <c r="O73" i="12"/>
  <c r="L73" i="12"/>
  <c r="Q73" i="12" s="1"/>
  <c r="S73" i="12" s="1"/>
  <c r="P72" i="12"/>
  <c r="O72" i="12"/>
  <c r="M72" i="12"/>
  <c r="L72" i="12"/>
  <c r="N72" i="12" s="1"/>
  <c r="P71" i="12"/>
  <c r="O71" i="12"/>
  <c r="L71" i="12"/>
  <c r="Q71" i="12" s="1"/>
  <c r="S71" i="12" s="1"/>
  <c r="P70" i="12"/>
  <c r="O70" i="12"/>
  <c r="M70" i="12"/>
  <c r="L70" i="12"/>
  <c r="N70" i="12" s="1"/>
  <c r="P69" i="12"/>
  <c r="O69" i="12"/>
  <c r="L69" i="12"/>
  <c r="Q69" i="12" s="1"/>
  <c r="P68" i="12"/>
  <c r="O68" i="12"/>
  <c r="L68" i="12"/>
  <c r="N68" i="12" s="1"/>
  <c r="P67" i="12"/>
  <c r="O67" i="12"/>
  <c r="L67" i="12"/>
  <c r="N67" i="12" s="1"/>
  <c r="P66" i="12"/>
  <c r="O66" i="12"/>
  <c r="L66" i="12"/>
  <c r="Q66" i="12" s="1"/>
  <c r="S66" i="12" s="1"/>
  <c r="P65" i="12"/>
  <c r="O65" i="12"/>
  <c r="L65" i="12"/>
  <c r="N65" i="12" s="1"/>
  <c r="P64" i="12"/>
  <c r="O64" i="12"/>
  <c r="L64" i="12"/>
  <c r="N64" i="12" s="1"/>
  <c r="P63" i="12"/>
  <c r="O63" i="12"/>
  <c r="L63" i="12"/>
  <c r="N63" i="12" s="1"/>
  <c r="P62" i="12"/>
  <c r="O62" i="12"/>
  <c r="L62" i="12"/>
  <c r="Q62" i="12" s="1"/>
  <c r="S62" i="12" s="1"/>
  <c r="P61" i="12"/>
  <c r="O61" i="12"/>
  <c r="L61" i="12"/>
  <c r="Q61" i="12" s="1"/>
  <c r="P60" i="12"/>
  <c r="O60" i="12"/>
  <c r="L60" i="12"/>
  <c r="N60" i="12" s="1"/>
  <c r="P59" i="12"/>
  <c r="O59" i="12"/>
  <c r="L59" i="12"/>
  <c r="N59" i="12" s="1"/>
  <c r="P58" i="12"/>
  <c r="O58" i="12"/>
  <c r="L58" i="12"/>
  <c r="Q58" i="12" s="1"/>
  <c r="S58" i="12" s="1"/>
  <c r="P57" i="12"/>
  <c r="O57" i="12"/>
  <c r="L57" i="12"/>
  <c r="N57" i="12" s="1"/>
  <c r="P56" i="12"/>
  <c r="O56" i="12"/>
  <c r="L56" i="12"/>
  <c r="N56" i="12" s="1"/>
  <c r="P55" i="12"/>
  <c r="O55" i="12"/>
  <c r="M55" i="12"/>
  <c r="L55" i="12"/>
  <c r="P54" i="12"/>
  <c r="O54" i="12"/>
  <c r="M54" i="12"/>
  <c r="L54" i="12"/>
  <c r="P53" i="12"/>
  <c r="O53" i="12"/>
  <c r="L53" i="12"/>
  <c r="N53" i="12" s="1"/>
  <c r="P52" i="12"/>
  <c r="O52" i="12"/>
  <c r="L52" i="12"/>
  <c r="Q52" i="12" s="1"/>
  <c r="S52" i="12" s="1"/>
  <c r="P51" i="12"/>
  <c r="O51" i="12"/>
  <c r="L51" i="12"/>
  <c r="N51" i="12" s="1"/>
  <c r="P50" i="12"/>
  <c r="O50" i="12"/>
  <c r="L50" i="12"/>
  <c r="N50" i="12" s="1"/>
  <c r="P49" i="12"/>
  <c r="O49" i="12"/>
  <c r="L49" i="12"/>
  <c r="N49" i="12" s="1"/>
  <c r="P48" i="12"/>
  <c r="O48" i="12"/>
  <c r="L48" i="12"/>
  <c r="Q48" i="12" s="1"/>
  <c r="S48" i="12" s="1"/>
  <c r="P47" i="12"/>
  <c r="O47" i="12"/>
  <c r="L47" i="12"/>
  <c r="N47" i="12" s="1"/>
  <c r="P46" i="12"/>
  <c r="O46" i="12"/>
  <c r="M46" i="12"/>
  <c r="L46" i="12"/>
  <c r="N46" i="12" s="1"/>
  <c r="P45" i="12"/>
  <c r="O45" i="12"/>
  <c r="M45" i="12"/>
  <c r="L45" i="12"/>
  <c r="N45" i="12" s="1"/>
  <c r="P44" i="12"/>
  <c r="O44" i="12"/>
  <c r="M44" i="12"/>
  <c r="L44" i="12"/>
  <c r="N44" i="12" s="1"/>
  <c r="P43" i="12"/>
  <c r="O43" i="12"/>
  <c r="M43" i="12"/>
  <c r="L43" i="12"/>
  <c r="Q43" i="12" s="1"/>
  <c r="P42" i="12"/>
  <c r="O42" i="12"/>
  <c r="M42" i="12"/>
  <c r="L42" i="12"/>
  <c r="N42" i="12" s="1"/>
  <c r="P41" i="12"/>
  <c r="O41" i="12"/>
  <c r="M41" i="12"/>
  <c r="L41" i="12"/>
  <c r="N41" i="12" s="1"/>
  <c r="P40" i="12"/>
  <c r="O40" i="12"/>
  <c r="M40" i="12"/>
  <c r="L40" i="12"/>
  <c r="N40" i="12" s="1"/>
  <c r="P39" i="12"/>
  <c r="O39" i="12"/>
  <c r="M39" i="12"/>
  <c r="L39" i="12"/>
  <c r="Q39" i="12" s="1"/>
  <c r="P38" i="12"/>
  <c r="O38" i="12"/>
  <c r="M38" i="12"/>
  <c r="L38" i="12"/>
  <c r="N38" i="12" s="1"/>
  <c r="P37" i="12"/>
  <c r="O37" i="12"/>
  <c r="M37" i="12"/>
  <c r="L37" i="12"/>
  <c r="N37" i="12" s="1"/>
  <c r="P36" i="12"/>
  <c r="O36" i="12"/>
  <c r="M36" i="12"/>
  <c r="L36" i="12"/>
  <c r="N36" i="12" s="1"/>
  <c r="P35" i="12"/>
  <c r="O35" i="12"/>
  <c r="M35" i="12"/>
  <c r="L35" i="12"/>
  <c r="N35" i="12" s="1"/>
  <c r="P34" i="12"/>
  <c r="O34" i="12"/>
  <c r="M34" i="12"/>
  <c r="L34" i="12"/>
  <c r="N34" i="12" s="1"/>
  <c r="P33" i="12"/>
  <c r="O33" i="12"/>
  <c r="M33" i="12"/>
  <c r="L33" i="12"/>
  <c r="N33" i="12" s="1"/>
  <c r="P32" i="12"/>
  <c r="O32" i="12"/>
  <c r="M32" i="12"/>
  <c r="L32" i="12"/>
  <c r="N32" i="12" s="1"/>
  <c r="P31" i="12"/>
  <c r="O31" i="12"/>
  <c r="M31" i="12"/>
  <c r="L31" i="12"/>
  <c r="N31" i="12" s="1"/>
  <c r="P30" i="12"/>
  <c r="O30" i="12"/>
  <c r="M30" i="12"/>
  <c r="L30" i="12"/>
  <c r="N30" i="12" s="1"/>
  <c r="P29" i="12"/>
  <c r="O29" i="12"/>
  <c r="M29" i="12"/>
  <c r="L29" i="12"/>
  <c r="N29" i="12" s="1"/>
  <c r="P28" i="12"/>
  <c r="O28" i="12"/>
  <c r="M28" i="12"/>
  <c r="L28" i="12"/>
  <c r="N28" i="12" s="1"/>
  <c r="P27" i="12"/>
  <c r="O27" i="12"/>
  <c r="M27" i="12"/>
  <c r="L27" i="12"/>
  <c r="N27" i="12" s="1"/>
  <c r="P26" i="12"/>
  <c r="O26" i="12"/>
  <c r="M26" i="12"/>
  <c r="L26" i="12"/>
  <c r="N26" i="12" s="1"/>
  <c r="P21" i="12"/>
  <c r="O21" i="12"/>
  <c r="L21" i="12"/>
  <c r="Q21" i="12" s="1"/>
  <c r="T21" i="12" s="1"/>
  <c r="P20" i="12"/>
  <c r="O20" i="12"/>
  <c r="M20" i="12"/>
  <c r="L20" i="12"/>
  <c r="Q20" i="12" s="1"/>
  <c r="P19" i="12"/>
  <c r="O19" i="12"/>
  <c r="M19" i="12"/>
  <c r="L19" i="12"/>
  <c r="Q19" i="12" s="1"/>
  <c r="P18" i="12"/>
  <c r="O18" i="12"/>
  <c r="M18" i="12"/>
  <c r="L18" i="12"/>
  <c r="Q18" i="12" s="1"/>
  <c r="P17" i="12"/>
  <c r="O17" i="12"/>
  <c r="N17" i="12"/>
  <c r="M17" i="12"/>
  <c r="L17" i="12"/>
  <c r="Q17" i="12" s="1"/>
  <c r="P16" i="12"/>
  <c r="O16" i="12"/>
  <c r="M16" i="12"/>
  <c r="L16" i="12"/>
  <c r="Q16" i="12" s="1"/>
  <c r="P15" i="12"/>
  <c r="O15" i="12"/>
  <c r="M15" i="12"/>
  <c r="L15" i="12"/>
  <c r="Q15" i="12" s="1"/>
  <c r="P14" i="12"/>
  <c r="O14" i="12"/>
  <c r="M14" i="12"/>
  <c r="L14" i="12"/>
  <c r="Q14" i="12" s="1"/>
  <c r="N39" i="12" l="1"/>
  <c r="N20" i="12"/>
  <c r="Q42" i="12"/>
  <c r="S42" i="12" s="1"/>
  <c r="N66" i="12"/>
  <c r="N21" i="12"/>
  <c r="Q38" i="12"/>
  <c r="S38" i="12" s="1"/>
  <c r="N16" i="12"/>
  <c r="N58" i="12"/>
  <c r="N43" i="12"/>
  <c r="S43" i="12"/>
  <c r="T43" i="12"/>
  <c r="S39" i="12"/>
  <c r="T39" i="12"/>
  <c r="T71" i="12"/>
  <c r="Q37" i="12"/>
  <c r="T38" i="12"/>
  <c r="Q41" i="12"/>
  <c r="Q45" i="12"/>
  <c r="T45" i="12" s="1"/>
  <c r="T62" i="12"/>
  <c r="N71" i="12"/>
  <c r="N14" i="12"/>
  <c r="N18" i="12"/>
  <c r="Q34" i="12"/>
  <c r="Q36" i="12"/>
  <c r="Q40" i="12"/>
  <c r="Q44" i="12"/>
  <c r="N48" i="12"/>
  <c r="N62" i="12"/>
  <c r="Q70" i="12"/>
  <c r="Q72" i="12"/>
  <c r="N73" i="12"/>
  <c r="Q33" i="12"/>
  <c r="Q35" i="12"/>
  <c r="N15" i="12"/>
  <c r="N19" i="12"/>
  <c r="N52" i="12"/>
  <c r="T58" i="12"/>
  <c r="T66" i="12"/>
  <c r="S16" i="12"/>
  <c r="T16" i="12"/>
  <c r="S20" i="12"/>
  <c r="T20" i="12"/>
  <c r="T61" i="12"/>
  <c r="S61" i="12"/>
  <c r="T69" i="12"/>
  <c r="S69" i="12"/>
  <c r="S17" i="12"/>
  <c r="T17" i="12"/>
  <c r="T14" i="12"/>
  <c r="S14" i="12"/>
  <c r="S18" i="12"/>
  <c r="T18" i="12"/>
  <c r="S15" i="12"/>
  <c r="T15" i="12"/>
  <c r="S19" i="12"/>
  <c r="T19" i="12"/>
  <c r="Q57" i="12"/>
  <c r="Q65" i="12"/>
  <c r="N77" i="12"/>
  <c r="Q77" i="12"/>
  <c r="N80" i="12"/>
  <c r="Q80" i="12"/>
  <c r="N84" i="12"/>
  <c r="Q84" i="12"/>
  <c r="N88" i="12"/>
  <c r="Q88" i="12"/>
  <c r="N91" i="12"/>
  <c r="Q91" i="12"/>
  <c r="N94" i="12"/>
  <c r="Q94" i="12"/>
  <c r="N97" i="12"/>
  <c r="Q97" i="12"/>
  <c r="N103" i="12"/>
  <c r="Q103" i="12"/>
  <c r="Q46" i="12"/>
  <c r="T48" i="12"/>
  <c r="Q50" i="12"/>
  <c r="T52" i="12"/>
  <c r="N61" i="12"/>
  <c r="N69" i="12"/>
  <c r="N79" i="12"/>
  <c r="Q79" i="12"/>
  <c r="N82" i="12"/>
  <c r="Q82" i="12"/>
  <c r="N85" i="12"/>
  <c r="Q85" i="12"/>
  <c r="N89" i="12"/>
  <c r="Q89" i="12"/>
  <c r="N92" i="12"/>
  <c r="Q92" i="12"/>
  <c r="N95" i="12"/>
  <c r="Q95" i="12"/>
  <c r="N99" i="12"/>
  <c r="Q99" i="12"/>
  <c r="N101" i="12"/>
  <c r="Q101" i="12"/>
  <c r="Q26" i="12"/>
  <c r="Q27" i="12"/>
  <c r="Q28" i="12"/>
  <c r="Q29" i="12"/>
  <c r="Q30" i="12"/>
  <c r="Q31" i="12"/>
  <c r="Q32" i="12"/>
  <c r="Q47" i="12"/>
  <c r="Q51" i="12"/>
  <c r="N54" i="12"/>
  <c r="Q54" i="12"/>
  <c r="N76" i="12"/>
  <c r="Q76" i="12"/>
  <c r="N78" i="12"/>
  <c r="Q78" i="12"/>
  <c r="N81" i="12"/>
  <c r="Q81" i="12"/>
  <c r="N83" i="12"/>
  <c r="Q83" i="12"/>
  <c r="N86" i="12"/>
  <c r="Q86" i="12"/>
  <c r="N87" i="12"/>
  <c r="Q87" i="12"/>
  <c r="N90" i="12"/>
  <c r="Q90" i="12"/>
  <c r="N93" i="12"/>
  <c r="Q93" i="12"/>
  <c r="N96" i="12"/>
  <c r="Q96" i="12"/>
  <c r="N98" i="12"/>
  <c r="Q98" i="12"/>
  <c r="N100" i="12"/>
  <c r="Q100" i="12"/>
  <c r="N102" i="12"/>
  <c r="Q102" i="12"/>
  <c r="N55" i="12"/>
  <c r="Q55" i="12"/>
  <c r="Q56" i="12"/>
  <c r="Q60" i="12"/>
  <c r="Q64" i="12"/>
  <c r="Q68" i="12"/>
  <c r="T73" i="12"/>
  <c r="Q75" i="12"/>
  <c r="Q49" i="12"/>
  <c r="Q53" i="12"/>
  <c r="Q59" i="12"/>
  <c r="Q63" i="12"/>
  <c r="Q67" i="12"/>
  <c r="Q74" i="12"/>
  <c r="T42" i="12" l="1"/>
  <c r="S45" i="12"/>
  <c r="S33" i="12"/>
  <c r="T33" i="12"/>
  <c r="S36" i="12"/>
  <c r="T36" i="12"/>
  <c r="S34" i="12"/>
  <c r="T34" i="12"/>
  <c r="S41" i="12"/>
  <c r="T41" i="12"/>
  <c r="S72" i="12"/>
  <c r="T72" i="12"/>
  <c r="S44" i="12"/>
  <c r="T44" i="12"/>
  <c r="S37" i="12"/>
  <c r="T37" i="12"/>
  <c r="S35" i="12"/>
  <c r="T35" i="12"/>
  <c r="T70" i="12"/>
  <c r="S70" i="12"/>
  <c r="S40" i="12"/>
  <c r="T40" i="12"/>
  <c r="T75" i="12"/>
  <c r="S75" i="12"/>
  <c r="T60" i="12"/>
  <c r="S60" i="12"/>
  <c r="T47" i="12"/>
  <c r="S47" i="12"/>
  <c r="S29" i="12"/>
  <c r="T29" i="12"/>
  <c r="T101" i="12"/>
  <c r="S101" i="12"/>
  <c r="T95" i="12"/>
  <c r="S95" i="12"/>
  <c r="S59" i="12"/>
  <c r="T59" i="12"/>
  <c r="T56" i="12"/>
  <c r="S56" i="12"/>
  <c r="T102" i="12"/>
  <c r="S102" i="12"/>
  <c r="T98" i="12"/>
  <c r="S98" i="12"/>
  <c r="T93" i="12"/>
  <c r="S93" i="12"/>
  <c r="T87" i="12"/>
  <c r="S87" i="12"/>
  <c r="T83" i="12"/>
  <c r="S83" i="12"/>
  <c r="T78" i="12"/>
  <c r="S78" i="12"/>
  <c r="S54" i="12"/>
  <c r="T54" i="12"/>
  <c r="S32" i="12"/>
  <c r="T32" i="12"/>
  <c r="S28" i="12"/>
  <c r="T28" i="12"/>
  <c r="T46" i="12"/>
  <c r="S46" i="12"/>
  <c r="S74" i="12"/>
  <c r="T74" i="12"/>
  <c r="S53" i="12"/>
  <c r="T53" i="12"/>
  <c r="T68" i="12"/>
  <c r="S68" i="12"/>
  <c r="S55" i="12"/>
  <c r="T55" i="12"/>
  <c r="S31" i="12"/>
  <c r="T31" i="12"/>
  <c r="S27" i="12"/>
  <c r="T27" i="12"/>
  <c r="T99" i="12"/>
  <c r="S99" i="12"/>
  <c r="T92" i="12"/>
  <c r="S92" i="12"/>
  <c r="T85" i="12"/>
  <c r="S85" i="12"/>
  <c r="T79" i="12"/>
  <c r="S79" i="12"/>
  <c r="T103" i="12"/>
  <c r="S103" i="12"/>
  <c r="T94" i="12"/>
  <c r="S94" i="12"/>
  <c r="T88" i="12"/>
  <c r="S88" i="12"/>
  <c r="T80" i="12"/>
  <c r="S80" i="12"/>
  <c r="T65" i="12"/>
  <c r="S65" i="12"/>
  <c r="S67" i="12"/>
  <c r="T67" i="12"/>
  <c r="S49" i="12"/>
  <c r="T49" i="12"/>
  <c r="T64" i="12"/>
  <c r="S64" i="12"/>
  <c r="T100" i="12"/>
  <c r="S100" i="12"/>
  <c r="T96" i="12"/>
  <c r="S96" i="12"/>
  <c r="T90" i="12"/>
  <c r="S90" i="12"/>
  <c r="T86" i="12"/>
  <c r="S86" i="12"/>
  <c r="T81" i="12"/>
  <c r="S81" i="12"/>
  <c r="T76" i="12"/>
  <c r="S76" i="12"/>
  <c r="T51" i="12"/>
  <c r="S51" i="12"/>
  <c r="S30" i="12"/>
  <c r="T30" i="12"/>
  <c r="S26" i="12"/>
  <c r="T26" i="12"/>
  <c r="T50" i="12"/>
  <c r="S50" i="12"/>
  <c r="T57" i="12"/>
  <c r="S57" i="12"/>
  <c r="S63" i="12"/>
  <c r="T63" i="12"/>
  <c r="T89" i="12"/>
  <c r="S89" i="12"/>
  <c r="T82" i="12"/>
  <c r="S82" i="12"/>
  <c r="T97" i="12"/>
  <c r="S97" i="12"/>
  <c r="T91" i="12"/>
  <c r="S91" i="12"/>
  <c r="T84" i="12"/>
  <c r="S84" i="12"/>
  <c r="T77" i="12"/>
  <c r="S77" i="12"/>
  <c r="T33" i="22" l="1"/>
  <c r="S33" i="22"/>
  <c r="R33" i="22"/>
  <c r="Q33" i="22"/>
  <c r="P33" i="22"/>
  <c r="O33" i="22"/>
  <c r="N33" i="22"/>
  <c r="K33" i="22"/>
  <c r="J33" i="22"/>
  <c r="I33" i="22"/>
  <c r="H33" i="22"/>
  <c r="G33" i="22"/>
  <c r="F33" i="22"/>
  <c r="E33" i="22"/>
  <c r="D33" i="22"/>
  <c r="H65" i="26"/>
  <c r="F65" i="26"/>
  <c r="D65" i="26"/>
  <c r="R62" i="21"/>
  <c r="P62" i="21"/>
  <c r="O62" i="21"/>
  <c r="M62" i="21"/>
  <c r="L62" i="21"/>
  <c r="J62" i="21"/>
  <c r="H62" i="21"/>
  <c r="F62" i="21"/>
  <c r="D62" i="21"/>
  <c r="G29" i="29"/>
  <c r="F29" i="29"/>
  <c r="E29" i="29"/>
  <c r="D29" i="29"/>
  <c r="R87" i="19"/>
  <c r="P87" i="19"/>
  <c r="N87" i="19"/>
  <c r="L87" i="19"/>
  <c r="J87" i="19"/>
  <c r="H87" i="19"/>
  <c r="D87" i="19"/>
  <c r="L33" i="28"/>
  <c r="K33" i="28"/>
  <c r="J33" i="28"/>
  <c r="I33" i="28"/>
  <c r="H33" i="28"/>
  <c r="G33" i="28"/>
  <c r="F33" i="28"/>
  <c r="E33" i="28"/>
  <c r="D33" i="28"/>
  <c r="R78" i="17"/>
  <c r="P78" i="17"/>
  <c r="N78" i="17"/>
  <c r="J78" i="17"/>
  <c r="H78" i="17"/>
  <c r="F78" i="17"/>
  <c r="D78" i="17"/>
  <c r="D53" i="31" l="1"/>
  <c r="F53" i="31"/>
  <c r="H53" i="31"/>
  <c r="F40" i="32"/>
  <c r="D40" i="32"/>
  <c r="D51" i="33"/>
  <c r="D37" i="34"/>
  <c r="D48" i="35"/>
  <c r="F48" i="35"/>
  <c r="B11" i="35" l="1"/>
  <c r="B11" i="34"/>
  <c r="B11" i="33" l="1"/>
  <c r="F15" i="32"/>
  <c r="B11" i="32"/>
  <c r="D15" i="31"/>
  <c r="H15" i="31" s="1"/>
  <c r="B11" i="31"/>
  <c r="F15" i="31" l="1"/>
  <c r="B7" i="30" l="1"/>
  <c r="B11" i="19" l="1"/>
  <c r="B6" i="28" l="1"/>
  <c r="H10" i="21"/>
  <c r="D15" i="26"/>
  <c r="F15" i="26" s="1"/>
  <c r="B6" i="29"/>
  <c r="D31" i="23"/>
  <c r="P10" i="21"/>
  <c r="M10" i="21"/>
  <c r="J10" i="21"/>
  <c r="F10" i="21"/>
  <c r="B11" i="26"/>
  <c r="B6" i="23"/>
  <c r="B6" i="22"/>
  <c r="L6" i="22" s="1"/>
  <c r="B6" i="21"/>
  <c r="T32" i="22"/>
  <c r="S32" i="22"/>
  <c r="R32" i="22"/>
  <c r="Q32" i="22"/>
  <c r="P32" i="22"/>
  <c r="O32" i="22"/>
  <c r="N32" i="22"/>
  <c r="K32" i="22"/>
  <c r="J32" i="22"/>
  <c r="I32" i="22"/>
  <c r="H32" i="22"/>
  <c r="G32" i="22"/>
  <c r="F32" i="22"/>
  <c r="E32" i="22"/>
  <c r="D32" i="22"/>
  <c r="H15" i="26" l="1"/>
</calcChain>
</file>

<file path=xl/sharedStrings.xml><?xml version="1.0" encoding="utf-8"?>
<sst xmlns="http://schemas.openxmlformats.org/spreadsheetml/2006/main" count="2891" uniqueCount="760">
  <si>
    <t>Наименование</t>
  </si>
  <si>
    <t>Единицы измерения</t>
  </si>
  <si>
    <t>Влажность</t>
  </si>
  <si>
    <t>Сырой протеин</t>
  </si>
  <si>
    <t>Сырая клетчатка</t>
  </si>
  <si>
    <t>Лизин</t>
  </si>
  <si>
    <t>Метионин+цистин</t>
  </si>
  <si>
    <t>Ca</t>
  </si>
  <si>
    <t>P</t>
  </si>
  <si>
    <t>Витамин А</t>
  </si>
  <si>
    <t>Co</t>
  </si>
  <si>
    <t>I</t>
  </si>
  <si>
    <t>Se</t>
  </si>
  <si>
    <t>%</t>
  </si>
  <si>
    <t>Тыс Ме/кг</t>
  </si>
  <si>
    <t>мг/кг</t>
  </si>
  <si>
    <t>Витамин В12</t>
  </si>
  <si>
    <t>Сырой жир</t>
  </si>
  <si>
    <t>Сырая зола</t>
  </si>
  <si>
    <t>ГОСТ</t>
  </si>
  <si>
    <t>-</t>
  </si>
  <si>
    <t>в корме</t>
  </si>
  <si>
    <t>не менее 0,7</t>
  </si>
  <si>
    <t>Закрытое акционерное общество</t>
  </si>
  <si>
    <t>"Белорусская национальная биотехнологическая корпорация"</t>
  </si>
  <si>
    <t>* цены на комбикорма могут меняться в зависимости от стоимости сырья и материалов</t>
  </si>
  <si>
    <t>** возможно изготовление комбикормов по рецептуре Заказчика</t>
  </si>
  <si>
    <t>www.bnbc.by</t>
  </si>
  <si>
    <t>*** возможно использование сырья и материалов Заказчика</t>
  </si>
  <si>
    <t>не менее 0,75</t>
  </si>
  <si>
    <t>не более 6</t>
  </si>
  <si>
    <t>Витамин В4</t>
  </si>
  <si>
    <t>* цены на премиксы могут меняться в зависимости от стоимости сырья и материалов</t>
  </si>
  <si>
    <t>** возможно изготовление премиксов по рецептуре Заказчика</t>
  </si>
  <si>
    <t>Доставка</t>
  </si>
  <si>
    <r>
      <rPr>
        <i/>
        <sz val="11"/>
        <color theme="1"/>
        <rFont val="Cambria"/>
        <family val="1"/>
        <charset val="204"/>
        <scheme val="major"/>
      </rPr>
      <t>Юридический адрес:</t>
    </r>
    <r>
      <rPr>
        <b/>
        <sz val="11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</t>
    </r>
  </si>
  <si>
    <r>
      <rPr>
        <i/>
        <sz val="11"/>
        <color theme="1"/>
        <rFont val="Cambria"/>
        <family val="1"/>
        <charset val="204"/>
        <scheme val="major"/>
      </rPr>
      <t>Почтовый адрес:</t>
    </r>
    <r>
      <rPr>
        <b/>
        <sz val="11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27; info@bnbc.by </t>
    </r>
  </si>
  <si>
    <t>Тип корма</t>
  </si>
  <si>
    <t>Назначение</t>
  </si>
  <si>
    <t>не более 6,0</t>
  </si>
  <si>
    <t>Возможна организация автодоставки</t>
  </si>
  <si>
    <t>не менее 23</t>
  </si>
  <si>
    <t>Витамин В3 (Пантотенат)</t>
  </si>
  <si>
    <t>Технический нормативно-правовой акт</t>
  </si>
  <si>
    <t>ТУ BY 690664593.001-2020</t>
  </si>
  <si>
    <t>не более 12,0</t>
  </si>
  <si>
    <t>не менее 1,2</t>
  </si>
  <si>
    <t>Витамин В3</t>
  </si>
  <si>
    <t>ГОСТ 10385-2014</t>
  </si>
  <si>
    <t>Цена без НДС без учета доставки, USD/т (мешок + поддон)
(EXW - франко-склад ЗАО «БНБК»)</t>
  </si>
  <si>
    <t>не менее 1,5</t>
  </si>
  <si>
    <t>ТУ</t>
  </si>
  <si>
    <t>не более 13,5</t>
  </si>
  <si>
    <t>Витамин D3</t>
  </si>
  <si>
    <t>Витамин E</t>
  </si>
  <si>
    <t>Витамин K3</t>
  </si>
  <si>
    <t>Витамин B1</t>
  </si>
  <si>
    <t>Витамин B2</t>
  </si>
  <si>
    <t>Витамин В5</t>
  </si>
  <si>
    <t>Витамин В6</t>
  </si>
  <si>
    <t>Витамин Вc</t>
  </si>
  <si>
    <t>Витамин C</t>
  </si>
  <si>
    <t>Витамин H</t>
  </si>
  <si>
    <t>Fe</t>
  </si>
  <si>
    <t>Cu</t>
  </si>
  <si>
    <t>Zn</t>
  </si>
  <si>
    <t>Mn</t>
  </si>
  <si>
    <t>Mg</t>
  </si>
  <si>
    <t>не менее 15,0</t>
  </si>
  <si>
    <t>не менее 42</t>
  </si>
  <si>
    <t>Для промышленных кур-несушек, индеек, уток, гусей, молодняка кур в возрасте 61-120 дней, утят и гусят 51-150 дней, индюшат 91-180 дней</t>
  </si>
  <si>
    <t>не более 12</t>
  </si>
  <si>
    <t>не менее 15</t>
  </si>
  <si>
    <t>Витамин Е</t>
  </si>
  <si>
    <t>Витамин В1</t>
  </si>
  <si>
    <t>Витамин В2</t>
  </si>
  <si>
    <t>Витамин Вс</t>
  </si>
  <si>
    <t>Витамин С</t>
  </si>
  <si>
    <t>Витамин Н</t>
  </si>
  <si>
    <t>Антиоксидант (Оксикап Е2)</t>
  </si>
  <si>
    <t>ОЭ свиней</t>
  </si>
  <si>
    <t>МДж/кг</t>
  </si>
  <si>
    <t>не менее 11,6</t>
  </si>
  <si>
    <t>не менее 13,0</t>
  </si>
  <si>
    <t>не менее 13,4</t>
  </si>
  <si>
    <t>не менее 13,5</t>
  </si>
  <si>
    <t>не менее 18,0</t>
  </si>
  <si>
    <t>не менее 16,5</t>
  </si>
  <si>
    <t>не менее 1,25</t>
  </si>
  <si>
    <t>не менее 1,10</t>
  </si>
  <si>
    <t>не менее 0,80</t>
  </si>
  <si>
    <t>Треонин</t>
  </si>
  <si>
    <t>не менее 0,81</t>
  </si>
  <si>
    <t>не менее 0,73</t>
  </si>
  <si>
    <t>не менее 0,54</t>
  </si>
  <si>
    <t>Метионин</t>
  </si>
  <si>
    <t>не менее 0,39</t>
  </si>
  <si>
    <t>не менее 0,33</t>
  </si>
  <si>
    <t>не менее 0,24</t>
  </si>
  <si>
    <t>Цистин</t>
  </si>
  <si>
    <t>не менее 0,36</t>
  </si>
  <si>
    <t>Триптофан</t>
  </si>
  <si>
    <t>не менее 0,15</t>
  </si>
  <si>
    <t>не менее 0,18</t>
  </si>
  <si>
    <t>не менее 0,2</t>
  </si>
  <si>
    <t>не менее 0,16</t>
  </si>
  <si>
    <t>3,0-7,0</t>
  </si>
  <si>
    <t>2,0-7,0</t>
  </si>
  <si>
    <t>2,0-8,0</t>
  </si>
  <si>
    <t>не более 4,5</t>
  </si>
  <si>
    <t>не более 5,0</t>
  </si>
  <si>
    <t>не более 5,5</t>
  </si>
  <si>
    <t>0,9±0,2</t>
  </si>
  <si>
    <t>0,75±0,2</t>
  </si>
  <si>
    <t>0,6±0,2</t>
  </si>
  <si>
    <t>0,5±0,1</t>
  </si>
  <si>
    <t>0,6±0,1</t>
  </si>
  <si>
    <t>0,48±0,1</t>
  </si>
  <si>
    <t>Ca/P</t>
  </si>
  <si>
    <t>1,2-1,3</t>
  </si>
  <si>
    <t>1,25-1,3</t>
  </si>
  <si>
    <t>Na</t>
  </si>
  <si>
    <t>0,2±0,05</t>
  </si>
  <si>
    <t>0,15±0,05</t>
  </si>
  <si>
    <t>Cl</t>
  </si>
  <si>
    <t>0,3±0,05</t>
  </si>
  <si>
    <t>Витамин К</t>
  </si>
  <si>
    <t>Витамин В5 (Никотинамид)</t>
  </si>
  <si>
    <t>Витамин Н (Биотин)</t>
  </si>
  <si>
    <r>
      <t xml:space="preserve">Юридический адрес: </t>
    </r>
    <r>
      <rPr>
        <b/>
        <i/>
        <sz val="11"/>
        <color theme="1"/>
        <rFont val="Cambria"/>
        <family val="1"/>
        <charset val="204"/>
        <scheme val="major"/>
      </rPr>
      <t>222860, Минская область, Пуховичский район, Дукорский с/с, 27</t>
    </r>
  </si>
  <si>
    <t>Для молодняка КРС в животноводческих комплексах в возрасте 10-75 дней включительно</t>
  </si>
  <si>
    <t xml:space="preserve">Для молодняка КРС в животноводческих комплексах в возрасте свыше 115 до 400 дней включительно </t>
  </si>
  <si>
    <t>Для молочных коров продуктивностью свыше 6000 кг стойловый период</t>
  </si>
  <si>
    <t>Кормовые единицы</t>
  </si>
  <si>
    <t>в 100кг</t>
  </si>
  <si>
    <t>не менее 90</t>
  </si>
  <si>
    <t>ОЭ КРС</t>
  </si>
  <si>
    <t>не менее 9,3</t>
  </si>
  <si>
    <t>не менее 11</t>
  </si>
  <si>
    <t>не менее 16</t>
  </si>
  <si>
    <t>не менее 20</t>
  </si>
  <si>
    <t>Метионин+Цистин</t>
  </si>
  <si>
    <t>не менее 5</t>
  </si>
  <si>
    <t>не более 7,5</t>
  </si>
  <si>
    <t>не менее 0,3</t>
  </si>
  <si>
    <t>не менее 0,5</t>
  </si>
  <si>
    <t>NaCl</t>
  </si>
  <si>
    <t>не более 1</t>
  </si>
  <si>
    <t>не более 1,5</t>
  </si>
  <si>
    <t>Fe орг.</t>
  </si>
  <si>
    <t>Cu орг.</t>
  </si>
  <si>
    <t>Zn орг.</t>
  </si>
  <si>
    <t>Mn орг.</t>
  </si>
  <si>
    <t>Se орг.</t>
  </si>
  <si>
    <t>S</t>
  </si>
  <si>
    <t>Ароматизатор (с ароматом сливок)</t>
  </si>
  <si>
    <t>ПРЕМИКСЫ 1% ДЛЯ МОЛОДНЯКА КРС И КРС
ПРОИЗВОДСТВА ЗАО "БНБК"</t>
  </si>
  <si>
    <t>Для телят в возрасте 10-75 дней</t>
  </si>
  <si>
    <t>Для молодняка крупного рогатого скота в возрасте 76-400 дней</t>
  </si>
  <si>
    <t>Для высокопродуктивных коров в стойловый период</t>
  </si>
  <si>
    <t>Для холостых и супоросных свиноматок</t>
  </si>
  <si>
    <t>Для подсосных свиноматок</t>
  </si>
  <si>
    <t>Для поросят в возрасте от 43 до 60 дней</t>
  </si>
  <si>
    <t>Для поросят в возрасте от 61 до 104 дней</t>
  </si>
  <si>
    <t>Для откорма свиней 1го периода</t>
  </si>
  <si>
    <t>Для откорма свиней 2го периода</t>
  </si>
  <si>
    <t>СТБ 2111-2010</t>
  </si>
  <si>
    <t xml:space="preserve"> КД-К-1</t>
  </si>
  <si>
    <t>КД-К-2</t>
  </si>
  <si>
    <t>КД-К-3</t>
  </si>
  <si>
    <t>КД-К-60С</t>
  </si>
  <si>
    <t>КД-К-61С</t>
  </si>
  <si>
    <t>эконом</t>
  </si>
  <si>
    <t>стандарт</t>
  </si>
  <si>
    <t>премиум</t>
  </si>
  <si>
    <t>Для коров, быков-производителей в стойловый период</t>
  </si>
  <si>
    <t>ТУ РБ 600024008.091-2003</t>
  </si>
  <si>
    <t xml:space="preserve">Для молодняка КРС в животноводческих комплексах в возрасте 10-75 дней включительно </t>
  </si>
  <si>
    <t>ОЭ птицы</t>
  </si>
  <si>
    <t>не менее 278</t>
  </si>
  <si>
    <t>не менее 280</t>
  </si>
  <si>
    <t>не менее 300</t>
  </si>
  <si>
    <t>не менее 317</t>
  </si>
  <si>
    <t>не менее 322</t>
  </si>
  <si>
    <t>не менее 17,5</t>
  </si>
  <si>
    <t>не менее 22</t>
  </si>
  <si>
    <t>1,0±0,2</t>
  </si>
  <si>
    <t>3,4±0,2</t>
  </si>
  <si>
    <t>3,7±0,2</t>
  </si>
  <si>
    <t>0,85±0,2</t>
  </si>
  <si>
    <t>0,7±0,1</t>
  </si>
  <si>
    <t>0,85±0,1</t>
  </si>
  <si>
    <t>0,8±0,1</t>
  </si>
  <si>
    <t>0,75±0,1</t>
  </si>
  <si>
    <t>P усвояемый</t>
  </si>
  <si>
    <t>0,4±0,05</t>
  </si>
  <si>
    <t>не более 4,0</t>
  </si>
  <si>
    <t>не менее 0,56</t>
  </si>
  <si>
    <t>не менее 0,71</t>
  </si>
  <si>
    <t>не менее 0,68</t>
  </si>
  <si>
    <t>не менее 1,09</t>
  </si>
  <si>
    <t>не менее 0,97</t>
  </si>
  <si>
    <t>не менее 0,83</t>
  </si>
  <si>
    <t>не менее 0,17</t>
  </si>
  <si>
    <t>не менее 0,25</t>
  </si>
  <si>
    <t>не менее 0,22</t>
  </si>
  <si>
    <t>не менее 0,19</t>
  </si>
  <si>
    <t>не менее 0,72</t>
  </si>
  <si>
    <t>не менее 0,77</t>
  </si>
  <si>
    <t>не менее 1,44</t>
  </si>
  <si>
    <t>не менее 1,05</t>
  </si>
  <si>
    <t>ПРЕМИКСЫ 1% ДЛЯ БРОЙЛЕРОВ И КУР-НЕСУШЕК
ПРОИЗВОДСТВА ЗАО "БНБК"</t>
  </si>
  <si>
    <t>ПК-3</t>
  </si>
  <si>
    <t>СТБ 1842-2008</t>
  </si>
  <si>
    <t>Премикс для птиц (куры-несушки)</t>
  </si>
  <si>
    <t>Премикс для птиц (бройлер)</t>
  </si>
  <si>
    <t>Для племенных кур-несушек, индеек, уток, гусей</t>
  </si>
  <si>
    <t>Для молодняка кур в возрасте 61-120 дней, бройлеров 1-56 дней, утят и гусят 1-50 дней, индюшат 1-90 дней</t>
  </si>
  <si>
    <t>Для родительского стада птиц яичных кроссов в возрасте 0-10 недель</t>
  </si>
  <si>
    <t>Для родительского стада птиц яичных кроссов в возрасте свыше 10 до 17 недель</t>
  </si>
  <si>
    <t>Для родительского стада птиц яичных кроссов в возрасте свыше 17 недель</t>
  </si>
  <si>
    <t>Для финальных гибридов птиц яичных кроссов в возрасте 0-10 недель</t>
  </si>
  <si>
    <t>Для финальных гибридов птиц яичных кроссов в возрасте свыше 10 до 17 недель</t>
  </si>
  <si>
    <t>Для финальных гибридов птиц яичных кроссов в возрасте свыше 17 недель</t>
  </si>
  <si>
    <t>Для родительского стада птиц бройлерных кроссов в возрасте 0-6 недель</t>
  </si>
  <si>
    <t>Для родительского стада птиц бройлерных кроссов в возрасте свыше 6 до 15 недель</t>
  </si>
  <si>
    <t>Для родительского стада птиц бройлерных кроссов в возрасте свыше 15 недель</t>
  </si>
  <si>
    <t>Для цыплят бройлерных кроссов в возрасте 0-10 дней</t>
  </si>
  <si>
    <t>Для цыплят бройлерных кроссов в возрасте 11-24 дня</t>
  </si>
  <si>
    <t>Для цыплят бройлерных кроссов в возрасте 25 дней и до убоя</t>
  </si>
  <si>
    <t>Премикс для свиней</t>
  </si>
  <si>
    <t>Для поросят-сосунов</t>
  </si>
  <si>
    <t>Для поросят-отъемышей</t>
  </si>
  <si>
    <t>Для поросят на доращивании</t>
  </si>
  <si>
    <t>Для откорма свиней I периода</t>
  </si>
  <si>
    <t>Для откорма свиней II периода</t>
  </si>
  <si>
    <r>
      <t xml:space="preserve"> КД-К-61С 
</t>
    </r>
    <r>
      <rPr>
        <b/>
        <u/>
        <sz val="16"/>
        <color theme="0"/>
        <rFont val="Cambria"/>
        <family val="1"/>
        <charset val="204"/>
        <scheme val="major"/>
      </rPr>
      <t>эконом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</si>
  <si>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Цена без НДС без учета доставки, BYN/т (насыпью)
(EXW - франко-склад ЗАО «БНБК»)</t>
  </si>
  <si>
    <t>Цена без НДС без учета доставки, BYN/т (мешок + поддон)
(EXW - франко-склад ЗАО «БНБК»)</t>
  </si>
  <si>
    <t xml:space="preserve">Fe </t>
  </si>
  <si>
    <t>не менее 14,0</t>
  </si>
  <si>
    <t>не менее 0,67</t>
  </si>
  <si>
    <t>не менее 0,47</t>
  </si>
  <si>
    <t>не менее 0,21</t>
  </si>
  <si>
    <t>не менее 0,23</t>
  </si>
  <si>
    <t>1,5-5,0</t>
  </si>
  <si>
    <t>0,7±0,2</t>
  </si>
  <si>
    <t>1,3-1,5</t>
  </si>
  <si>
    <t>не менее 16,0</t>
  </si>
  <si>
    <t>не менее 0,90</t>
  </si>
  <si>
    <t>не менее 0,60</t>
  </si>
  <si>
    <t>не менее 0,27</t>
  </si>
  <si>
    <t>2,5-8,0</t>
  </si>
  <si>
    <t>1,45-1,50</t>
  </si>
  <si>
    <t>0,16±0,05</t>
  </si>
  <si>
    <t>0,24±0,05</t>
  </si>
  <si>
    <t>Для поросят в возрасте от 9 до 42 дней</t>
  </si>
  <si>
    <t>18-22</t>
  </si>
  <si>
    <t>не менее 1,4</t>
  </si>
  <si>
    <t>не менее 0,91</t>
  </si>
  <si>
    <t>не менее 0,43</t>
  </si>
  <si>
    <t>не менее 0,41</t>
  </si>
  <si>
    <t>не более 3,5</t>
  </si>
  <si>
    <t>0,56±0,1</t>
  </si>
  <si>
    <t>1,3-1,35</t>
  </si>
  <si>
    <t>не менее 0,95</t>
  </si>
  <si>
    <t>1,2-1,25</t>
  </si>
  <si>
    <t>Адсорбент (Апсабонд)</t>
  </si>
  <si>
    <t>Подкислитель (Сальмокил 60С)</t>
  </si>
  <si>
    <t>Подсластитель (Меносвит плюс)</t>
  </si>
  <si>
    <t>Фекорд -2012-С</t>
  </si>
  <si>
    <t>Премикс для КРС</t>
  </si>
  <si>
    <t xml:space="preserve"> </t>
  </si>
  <si>
    <t>З-СК-11</t>
  </si>
  <si>
    <t>З-СК-21</t>
  </si>
  <si>
    <t>СТБ</t>
  </si>
  <si>
    <t>Премикс П 1-1 (классификатор)
Для племенных кур-несушек, индеек, уток, гусей
ТУ BY 690664593.001-2020</t>
  </si>
  <si>
    <t>Премикс П 5-1 (классификатор)
Для молодняка кур в возрасте 61-120 дней, бройлеров 1-56 дней, утят и гусят 1-50 дней, индюшат 1-90 дней
ТУ BY 690664593.001-2020</t>
  </si>
  <si>
    <t>Премикс П 1-2 (классификатор)
Для промышленных кур-несушек, индеек, уток, гусей, молодняка кур в возрасте 61-120 дней, утят и гусят 51-150 дней, индюшат 91-180 дней
ТУ BY 690664593.001-2020</t>
  </si>
  <si>
    <t>ПРЕМИКСЫ 1% ДЛЯ БРОЙЛЕРОВ И КУР-НЕСУШЕК
ПРОИЗВОДСТВА ЗАО "БНБК" (классификатор)</t>
  </si>
  <si>
    <t>Номер рецепта</t>
  </si>
  <si>
    <t>классификатор</t>
  </si>
  <si>
    <t>ПК-2-1</t>
  </si>
  <si>
    <t>не менее 290</t>
  </si>
  <si>
    <t>не более 14</t>
  </si>
  <si>
    <t>не менее 19,5</t>
  </si>
  <si>
    <t>1,05±0,2</t>
  </si>
  <si>
    <t>0,15-0,2±0,05</t>
  </si>
  <si>
    <t>не менее 0,20</t>
  </si>
  <si>
    <t>ПК-2-2</t>
  </si>
  <si>
    <t>не менее 283</t>
  </si>
  <si>
    <t>1,00±0,2</t>
  </si>
  <si>
    <t>ПК-1-14</t>
  </si>
  <si>
    <t>ПК-5-1-1</t>
  </si>
  <si>
    <t>ПК-5-2-1</t>
  </si>
  <si>
    <t>ПК-6-1</t>
  </si>
  <si>
    <t>Лисофорт Бустер</t>
  </si>
  <si>
    <t>ККал/100г</t>
  </si>
  <si>
    <t>не более 0,45</t>
  </si>
  <si>
    <t>не более 0,40</t>
  </si>
  <si>
    <t>не более 0,36</t>
  </si>
  <si>
    <t>не более 0,4</t>
  </si>
  <si>
    <t>ПК-1-15</t>
  </si>
  <si>
    <t>не более 0,38</t>
  </si>
  <si>
    <t>ПК-1-16</t>
  </si>
  <si>
    <t>не менее 275</t>
  </si>
  <si>
    <t>не менее 15,5</t>
  </si>
  <si>
    <t>3,9±0,2</t>
  </si>
  <si>
    <t>не более 0,34</t>
  </si>
  <si>
    <t>не менее 0,65</t>
  </si>
  <si>
    <t>Биопромис медь 18%</t>
  </si>
  <si>
    <t>Биопромис марганец 20%</t>
  </si>
  <si>
    <t>Биопромис селен 0,23%</t>
  </si>
  <si>
    <t>не более 0,5</t>
  </si>
  <si>
    <t>0,16 ±0,05</t>
  </si>
  <si>
    <t>не более 0,42</t>
  </si>
  <si>
    <t>КД-П-2-2</t>
  </si>
  <si>
    <t>КД-П-6</t>
  </si>
  <si>
    <t>З-СК-1</t>
  </si>
  <si>
    <t>З-СК-10</t>
  </si>
  <si>
    <t>З-СК-16</t>
  </si>
  <si>
    <t>З-СК-26</t>
  </si>
  <si>
    <t>З-СК-31</t>
  </si>
  <si>
    <t>Фитаза (Акстра Phy 10000 TPT2)</t>
  </si>
  <si>
    <t>Cr орг.</t>
  </si>
  <si>
    <t>не более 14,0</t>
  </si>
  <si>
    <t>Продукционные корма для карповых рыб массой до 50 грамм (карп, амур, сазан)</t>
  </si>
  <si>
    <t>не менее 30</t>
  </si>
  <si>
    <t>не более 10</t>
  </si>
  <si>
    <r>
      <rPr>
        <b/>
        <i/>
        <sz val="12"/>
        <color theme="1"/>
        <rFont val="Cambria"/>
        <family val="1"/>
        <charset val="204"/>
        <scheme val="major"/>
      </rPr>
      <t>Состав КЭ-110-2:</t>
    </r>
    <r>
      <rPr>
        <i/>
        <sz val="12"/>
        <color theme="1"/>
        <rFont val="Cambria"/>
        <family val="1"/>
        <charset val="204"/>
        <scheme val="major"/>
      </rPr>
      <t xml:space="preserve"> пшеница, тритикале, шрот подсолнечный, шрот соевый, масло растительное, рыбная мука, дрожжи кормовые, соль, монокальций фосфат, соевый белковый концентрат, витаминно-минеральный комплекс.</t>
    </r>
  </si>
  <si>
    <t>КЭ-110-2                                           премиум                                                       ГОСТ 10385-2014</t>
  </si>
  <si>
    <t>не менее 12</t>
  </si>
  <si>
    <t>ПА П1-2</t>
  </si>
  <si>
    <t>Для хряков-производителей</t>
  </si>
  <si>
    <t>Для ремонтных свинок и хрячков</t>
  </si>
  <si>
    <t>ПРЕМИКСЫ 1% ДЛЯ СВИНЕЙ (Классификатор)
ПРОИЗВОДСТВА ЗАО "БНБК"</t>
  </si>
  <si>
    <t>З-СК-31
СТБ 2111-2010</t>
  </si>
  <si>
    <t>З-СК-26
СТБ 2111-2010</t>
  </si>
  <si>
    <t>З-СК-10
СТБ 2111-2010</t>
  </si>
  <si>
    <t>З-СК-1
СТБ 2111-2010</t>
  </si>
  <si>
    <t>З-СК-21
СТБ 2111-2010</t>
  </si>
  <si>
    <t>КД-К-60С 
ТУ РБ 600024008.091-2003</t>
  </si>
  <si>
    <t>КД-К-3 
ТУ РБ 600024008.091-2003</t>
  </si>
  <si>
    <t xml:space="preserve">КД-П-5-1 </t>
  </si>
  <si>
    <t>КД-П-5-2</t>
  </si>
  <si>
    <t>Фермент (Акстра XB 201TPT)</t>
  </si>
  <si>
    <t xml:space="preserve">КД-П-2-1 </t>
  </si>
  <si>
    <t xml:space="preserve">КД-П-3 </t>
  </si>
  <si>
    <t xml:space="preserve">КД-П-1-14 </t>
  </si>
  <si>
    <t>КД-П-1-14 +КРАСИТЕЛЬ</t>
  </si>
  <si>
    <t xml:space="preserve">КД-П-1-15 </t>
  </si>
  <si>
    <t>КД-П-1-15 +КРАСИТЕЛЬ</t>
  </si>
  <si>
    <t xml:space="preserve">КД-П-1-16 </t>
  </si>
  <si>
    <t>КД-П-1-16 +КРАСИТЕЛЬ</t>
  </si>
  <si>
    <t>краситель</t>
  </si>
  <si>
    <t>КД-П-2-1</t>
  </si>
  <si>
    <t>КД-П-3</t>
  </si>
  <si>
    <t>КД-П-1-14</t>
  </si>
  <si>
    <t>КД-П-1-15</t>
  </si>
  <si>
    <t>КД-П-1-16</t>
  </si>
  <si>
    <t>КД-П-5-1</t>
  </si>
  <si>
    <r>
      <t xml:space="preserve"> КД-К-61С  
</t>
    </r>
    <r>
      <rPr>
        <b/>
        <u/>
        <sz val="16"/>
        <color theme="0"/>
        <rFont val="Cambria"/>
        <family val="1"/>
        <charset val="204"/>
        <scheme val="major"/>
      </rPr>
      <t>стандарт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</si>
  <si>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не более 3</t>
  </si>
  <si>
    <t>не менее 2,1</t>
  </si>
  <si>
    <t>не менее 0,8</t>
  </si>
  <si>
    <t>КО-115-2
Финиш
ГОСТ 10385-2014</t>
  </si>
  <si>
    <t>Диаметр гранулы</t>
  </si>
  <si>
    <t>мм</t>
  </si>
  <si>
    <t>КО-115-2</t>
  </si>
  <si>
    <t>не более 9,0</t>
  </si>
  <si>
    <t>не менее 1,0</t>
  </si>
  <si>
    <t>ТУ BY 100035627.028-2021</t>
  </si>
  <si>
    <t>Экономичный продукционный для двух- и трехлеток карпа</t>
  </si>
  <si>
    <t>Лактоза</t>
  </si>
  <si>
    <t>БЭВ</t>
  </si>
  <si>
    <t>Фермент (Фекорд-2012-С)</t>
  </si>
  <si>
    <t xml:space="preserve">КД-К-1 (фасовка по 40 кг+паллет) 
ТУ РБ 600024008.091-2003 </t>
  </si>
  <si>
    <t>КД-К-2 (фасовка по 40 кг+паллет) 
ТУ РБ 600024008.091-2003</t>
  </si>
  <si>
    <t>З-СК-11 (фасовка по 40 кг+паллет) 
СТБ 2111-2010</t>
  </si>
  <si>
    <t>З-СК-16 (фасовка по 40 кг+паллет) 
СТБ 2111-2010</t>
  </si>
  <si>
    <t>Для откорма синей     1-го периода</t>
  </si>
  <si>
    <t>Для откорма свиней 2-го периода</t>
  </si>
  <si>
    <t>Цена без НДС без учета доставки, BYN/т (насыпью)</t>
  </si>
  <si>
    <t>Цены на комбикорма могут меняться в зависимости от стоимости сырья и материалов</t>
  </si>
  <si>
    <r>
      <t xml:space="preserve">Премикс ПА ПКР-1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</si>
  <si>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КС1-1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</si>
  <si>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</si>
  <si>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КС1-3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</si>
  <si>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</si>
  <si>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КС3-1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</si>
  <si>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</si>
  <si>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КС3-3 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</si>
  <si>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КС4-1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</si>
  <si>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КС4-2
</t>
    </r>
    <r>
      <rPr>
        <b/>
        <u/>
        <sz val="16"/>
        <color theme="0"/>
        <rFont val="Cambria"/>
        <family val="1"/>
        <charset val="204"/>
        <scheme val="major"/>
      </rPr>
      <t>Классификатор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690664593.001-2023</t>
    </r>
  </si>
  <si>
    <r>
      <t xml:space="preserve">Премикс ПА ПКР-2
</t>
    </r>
    <r>
      <rPr>
        <b/>
        <u/>
        <sz val="16"/>
        <color theme="0"/>
        <rFont val="Cambria"/>
        <family val="1"/>
        <charset val="204"/>
        <scheme val="major"/>
      </rPr>
      <t xml:space="preserve">(классификатор) 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</si>
  <si>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П60-1 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u/>
        <sz val="11"/>
        <color theme="0"/>
        <rFont val="Cambria"/>
        <family val="1"/>
        <charset val="204"/>
        <scheme val="major"/>
      </rPr>
      <t xml:space="preserve"> 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</si>
  <si>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r>
      <t xml:space="preserve">Премикс ПА П60-3  
</t>
    </r>
    <r>
      <rPr>
        <b/>
        <u/>
        <sz val="16"/>
        <color theme="0"/>
        <rFont val="Cambria"/>
        <family val="1"/>
        <charset val="204"/>
        <scheme val="major"/>
      </rPr>
      <t>(классификатор)</t>
    </r>
    <r>
      <rPr>
        <b/>
        <sz val="11"/>
        <color theme="0"/>
        <rFont val="Cambria"/>
        <family val="1"/>
        <charset val="204"/>
        <scheme val="major"/>
      </rPr>
      <t xml:space="preserve">
ТУ BY 690664593.001-2020</t>
    </r>
  </si>
  <si>
    <t>не более 10,0 (но не менее 7,0)</t>
  </si>
  <si>
    <r>
      <t xml:space="preserve"> КД-К-61С  
</t>
    </r>
    <r>
      <rPr>
        <b/>
        <u/>
        <sz val="16"/>
        <color theme="0"/>
        <rFont val="Cambria"/>
        <family val="1"/>
        <charset val="204"/>
        <scheme val="major"/>
      </rPr>
      <t>премиум</t>
    </r>
    <r>
      <rPr>
        <b/>
        <sz val="11"/>
        <color theme="0"/>
        <rFont val="Cambria"/>
        <family val="1"/>
        <charset val="204"/>
        <scheme val="major"/>
      </rPr>
      <t xml:space="preserve">
ТУ РБ 600024008.091-2003</t>
    </r>
  </si>
  <si>
    <t>не менее 3,5</t>
  </si>
  <si>
    <t>К-111-ЭП</t>
  </si>
  <si>
    <t>Экономичный продукционный для сеголеток карпа</t>
  </si>
  <si>
    <t>не менее 23,0</t>
  </si>
  <si>
    <t>Краситель  (Карофилл желтый 10%)</t>
  </si>
  <si>
    <t>Краситель (Карофилл красный 10%)</t>
  </si>
  <si>
    <t>не менее 0,9</t>
  </si>
  <si>
    <t>не менее 8</t>
  </si>
  <si>
    <t>КО-115-2
Рост
ГОСТ 10385-2014</t>
  </si>
  <si>
    <t>КО-115-2
Старт
ГОСТ 10385-2014</t>
  </si>
  <si>
    <t>Цена без НДС без учета доставки, BYN/т (мешок+поддон)
(EXW - франко-склад ЗАО «БНБК»)</t>
  </si>
  <si>
    <t>Цена без НДС без учета доставки, BYN/т (биг-бег+поддон)
(EXW - франко-склад ЗАО «БНБК»)</t>
  </si>
  <si>
    <t>мешок (25 кг)</t>
  </si>
  <si>
    <t>биг-бег (750 кг)</t>
  </si>
  <si>
    <t>Финиш                                                   гранула 7мм</t>
  </si>
  <si>
    <t>Рост                                          гранула 5 мм</t>
  </si>
  <si>
    <t>Старт                                        гранула 3,5 мм</t>
  </si>
  <si>
    <t>Фермент (Акстра XВ 201 ТРТ)</t>
  </si>
  <si>
    <t>Магний (Оксид магния 50%)</t>
  </si>
  <si>
    <t>Фермент (Акстра XB 201 TPT)</t>
  </si>
  <si>
    <t>Для уток свыше 26 недель СТБ 1842-2008</t>
  </si>
  <si>
    <t>КД-П-24</t>
  </si>
  <si>
    <t>не менее 270</t>
  </si>
  <si>
    <t>не более 10,0</t>
  </si>
  <si>
    <t>2,9±0,2</t>
  </si>
  <si>
    <t>0,3 ±0,05</t>
  </si>
  <si>
    <t>Витамин К3</t>
  </si>
  <si>
    <t>КД-П-11</t>
  </si>
  <si>
    <t>не менее 28</t>
  </si>
  <si>
    <t>1,7±0,2</t>
  </si>
  <si>
    <t>1,0±0,1</t>
  </si>
  <si>
    <t>не более 0,56</t>
  </si>
  <si>
    <t>Для индюшат 0-4 недели включительно СТБ 1842-2008</t>
  </si>
  <si>
    <t>КД-П-16</t>
  </si>
  <si>
    <t>Для индеек свыше 17 до 30 недель включительно СТБ 1842-2008</t>
  </si>
  <si>
    <t>не менее 14</t>
  </si>
  <si>
    <t>не более 7,0</t>
  </si>
  <si>
    <t>не менее 0,14</t>
  </si>
  <si>
    <r>
      <rPr>
        <b/>
        <i/>
        <sz val="12"/>
        <color theme="1"/>
        <rFont val="Cambria"/>
        <family val="1"/>
        <charset val="204"/>
        <scheme val="major"/>
      </rPr>
      <t>Состав КД-П-24: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шрот соевый, шрот подсолнечный, масло растительное, дрожжи кормовые, монокальций фосфат, мел, соль,известняковая мука, витаминно-минеральный премикс, обогащенный комплексом аминокислот, сульфат натрия.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</si>
  <si>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КД-П-11: </t>
    </r>
    <r>
      <rPr>
        <i/>
        <sz val="12"/>
        <color theme="1"/>
        <rFont val="Cambria"/>
        <family val="1"/>
        <charset val="204"/>
        <scheme val="major"/>
      </rPr>
      <t>пшеница, кукуруза, тритикале, шрот соевый, пшеничный глютен, белок кормовой, шрот подсолнечный, масло растительное, мука рыбная, монокальций фосфат, известняковая мука, соль,  витаминно-минеральный премикс, обогащенный комплексом аминокислот, сульфат натрия.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</si>
  <si>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КД-П-16 : </t>
    </r>
    <r>
      <rPr>
        <i/>
        <sz val="12"/>
        <color theme="1"/>
        <rFont val="Cambria"/>
        <family val="1"/>
        <charset val="204"/>
        <scheme val="major"/>
      </rPr>
      <t>пшеница, ячмень, кукуруза, шрот соевый, продукт пшеничный, белок кормовой,   масло растительное, монокальций фосфат, соль, известняковая мука, витаминно-минеральный премикс, обогащенный комплексом аминокислот, сульфат натрия.</t>
    </r>
  </si>
  <si>
    <t>ПОЛНОРАЦИОННЫЙ КОМБИКОРМ ДЛЯ УТОК И ИНДЕЕК
ПРОИЗВОДСТВА ЗАО "БНБК"</t>
  </si>
  <si>
    <t>ПОЛНОРАЦИОННЫЙ КОМБИКОРМ ДЛЯ КОЗ И ОВЕЦ
ПРОИЗВОДСТВА ЗАО "БНБК"</t>
  </si>
  <si>
    <t>Для сукозных и подсосных козоматок ГОСТ 10199-2017</t>
  </si>
  <si>
    <t>К-130</t>
  </si>
  <si>
    <t>ГОСТ 10199-2017</t>
  </si>
  <si>
    <t>не более 14,5</t>
  </si>
  <si>
    <t>в 100 кг</t>
  </si>
  <si>
    <t>не менее 85</t>
  </si>
  <si>
    <t>ОЭ МРС</t>
  </si>
  <si>
    <t>0,39-0,47</t>
  </si>
  <si>
    <t>0,61-0,73</t>
  </si>
  <si>
    <t>Карбамид</t>
  </si>
  <si>
    <t>не более 3,0</t>
  </si>
  <si>
    <r>
      <rPr>
        <b/>
        <i/>
        <sz val="12"/>
        <color theme="1"/>
        <rFont val="Cambria"/>
        <family val="1"/>
        <charset val="204"/>
        <scheme val="major"/>
      </rPr>
      <t>Состав К-130: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кукуруза, продукт пшеничный, горох, щрот соевый, шрот подсолнечный, масло растительное, дрожжи кормовые, соль, монокальций фосфат, мел, витаминно-минеральный премикс, обогащенный комплексом аминокислот</t>
    </r>
  </si>
  <si>
    <t>Для молодняка овец в возрасте старше 4 месяцев ГОСТ 10199-2017</t>
  </si>
  <si>
    <t>КК-82</t>
  </si>
  <si>
    <t>не менее 8,5</t>
  </si>
  <si>
    <t>не менее 17</t>
  </si>
  <si>
    <t>2,5-3,0</t>
  </si>
  <si>
    <t>1,8-2,5</t>
  </si>
  <si>
    <t>0,31-0,39</t>
  </si>
  <si>
    <t>0,49-0,61</t>
  </si>
  <si>
    <t>не более 2,5</t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</si>
  <si>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КК-82: </t>
    </r>
    <r>
      <rPr>
        <i/>
        <sz val="12"/>
        <color theme="1"/>
        <rFont val="Cambria"/>
        <family val="1"/>
        <charset val="204"/>
        <scheme val="major"/>
      </rPr>
      <t>пшеница, ячмень, овес, продукт пшеничный, шрот соевый, шрот подсолненчый, дрожжи кормовые, соль, мел, витаминно-минеральный премикс, обогащенный комплексом аминокислот.</t>
    </r>
  </si>
  <si>
    <t>Для рабочих лошадей ГОСТ 34152-2017</t>
  </si>
  <si>
    <t>ГОСТ 34152-2017</t>
  </si>
  <si>
    <t>КК-70</t>
  </si>
  <si>
    <t>не менее 8,9</t>
  </si>
  <si>
    <t>не более 11,0</t>
  </si>
  <si>
    <t>ОЭ лошадей</t>
  </si>
  <si>
    <t>КК-92</t>
  </si>
  <si>
    <t>ГОСТ 32897-2014</t>
  </si>
  <si>
    <t>Для взрослых кроликов ГОСТ 32897-2014</t>
  </si>
  <si>
    <t>ОЭ кроликов</t>
  </si>
  <si>
    <t>не более 8,7</t>
  </si>
  <si>
    <t>не менее 15,8</t>
  </si>
  <si>
    <t>не менее 0,45</t>
  </si>
  <si>
    <r>
      <rPr>
        <b/>
        <i/>
        <sz val="12"/>
        <color theme="1"/>
        <rFont val="Cambria"/>
        <family val="1"/>
        <charset val="204"/>
        <scheme val="major"/>
      </rPr>
      <t>Состав КК-92: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тритикале, продукт пшеничный, шрот подсолнечный, масло растительное, дрожжи кормовые, известняковая мука, соль, мел, витаминно-минеральный премикс, обогащенный комплексом аминокислот.</t>
    </r>
  </si>
  <si>
    <t>Для взрослых кошек с рыбой ТУ BY 600024008.135-2008</t>
  </si>
  <si>
    <t>ТУ BY 600024008.135-2008</t>
  </si>
  <si>
    <t>КСК-2</t>
  </si>
  <si>
    <t xml:space="preserve">ОЭ </t>
  </si>
  <si>
    <t>не менее 315</t>
  </si>
  <si>
    <t>не менее 25</t>
  </si>
  <si>
    <t>не менее 9</t>
  </si>
  <si>
    <t>не менее 0,59</t>
  </si>
  <si>
    <t>Для взрослых собак крупных пород мясное ассорти ТУ BY 600024008.135-2008</t>
  </si>
  <si>
    <t>КСС-1</t>
  </si>
  <si>
    <t>не менее 18</t>
  </si>
  <si>
    <t>не менее 5,5</t>
  </si>
  <si>
    <t>не менее 0,4</t>
  </si>
  <si>
    <t>не менее 0,62</t>
  </si>
  <si>
    <t>не менее 0,42</t>
  </si>
  <si>
    <r>
      <rPr>
        <b/>
        <i/>
        <sz val="12"/>
        <color theme="1"/>
        <rFont val="Cambria"/>
        <family val="1"/>
        <charset val="204"/>
        <scheme val="major"/>
      </rPr>
      <t>Состав КСК-2:</t>
    </r>
    <r>
      <rPr>
        <i/>
        <sz val="12"/>
        <color theme="1"/>
        <rFont val="Cambria"/>
        <family val="1"/>
        <charset val="204"/>
        <scheme val="major"/>
      </rPr>
      <t xml:space="preserve"> ячмень, кукуруза, продукт пшеничный, мука пшеничная, мука рыбная, жир рыбий, масло растительное, дрожжи кормовые, соль, монокальций 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</si>
  <si>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КСС-1:</t>
    </r>
    <r>
      <rPr>
        <i/>
        <sz val="12"/>
        <color theme="1"/>
        <rFont val="Cambria"/>
        <family val="1"/>
        <charset val="204"/>
        <scheme val="major"/>
      </rPr>
      <t xml:space="preserve"> ячмень, кукуруза, белок кормовой, продукт пшеничный, шрот соевый, жом свекловичный, мука мясокостная, мука кровяная, жир рыбий, масло рапсовое, дрожжи кормовые, монокальций фосфат, витаминно-минеральный премикс, обогащенный комплексом аминокислот.</t>
    </r>
  </si>
  <si>
    <t>КОРМ СУХОЙ ПОЛНОРАЦИОННЫЙ ДЛЯ ДОМАШНИХ ЖИВОТНЫХ
ПРОИЗВОДСТВА ЗАО "БНБК"</t>
  </si>
  <si>
    <t>КОМБИКОРМ-КОНЦЕНТРАТ ДЛЯ КРОЛИКОВ
ПРОИЗВОДСТВА ЗАО "БНБК"</t>
  </si>
  <si>
    <t>КОМБИКОРМ-КОНЦЕНТРАТ ДЛЯ ЛОШАДЕЙ
ПРОИЗВОДСТВА ЗАО "БНБК"</t>
  </si>
  <si>
    <t>Для откорма свиней до жирных кондиций</t>
  </si>
  <si>
    <t xml:space="preserve">Для коров, быков-производителей в стойловый период
</t>
  </si>
  <si>
    <t>Комбикорм для индеек</t>
  </si>
  <si>
    <t>Комбикорм для коз</t>
  </si>
  <si>
    <t>Комбикорм-концентрат для лошадей</t>
  </si>
  <si>
    <t>Комбикорм-концентрат для кроликов</t>
  </si>
  <si>
    <t>Корм сухой полнорационный</t>
  </si>
  <si>
    <t>Для молодняка овец в возрасте старше 4 месяцев</t>
  </si>
  <si>
    <t>Для сукозных и подсосных козоматок</t>
  </si>
  <si>
    <t>Для рабочих лошадей</t>
  </si>
  <si>
    <t>Для взрослых кроликов</t>
  </si>
  <si>
    <t>Для взрослых кошек с рыбой</t>
  </si>
  <si>
    <t>Для взрослых собак крупных пород мясное ассорти</t>
  </si>
  <si>
    <t>насыпью</t>
  </si>
  <si>
    <t>КК-55</t>
  </si>
  <si>
    <t>ГОСТ 9267-68</t>
  </si>
  <si>
    <r>
      <rPr>
        <b/>
        <i/>
        <sz val="12"/>
        <color theme="1"/>
        <rFont val="Cambria"/>
        <family val="1"/>
        <charset val="204"/>
        <scheme val="major"/>
      </rPr>
      <t>Состав КК-70:</t>
    </r>
    <r>
      <rPr>
        <i/>
        <sz val="12"/>
        <color theme="1"/>
        <rFont val="Cambria"/>
        <family val="1"/>
        <charset val="204"/>
        <scheme val="major"/>
      </rPr>
      <t xml:space="preserve"> ячмень, овес, продукт пшеничный, шрот подсолнечный, соль, мел, витаминно-минеральный премикс, обогащенный комплексом аминокислот.</t>
    </r>
  </si>
  <si>
    <t>Для молодняка КРС в животноводческих комплексах в возрасте свыше 75-155 дней включительно</t>
  </si>
  <si>
    <t>Для нетелей и молочных коров продуктивностью до 6000 кг включительно в стойловый период</t>
  </si>
  <si>
    <t>Для молочных коров продуктивностью свыше 6000 кг в стойловый период</t>
  </si>
  <si>
    <t>Премикс П 5-1-1 (классификатор)
Для цыплят бройлерных кроссов в возрасте 0-10 дней
ТУ BY 690664593.001-2020</t>
  </si>
  <si>
    <t>Премикс П 5-2-1 (классификатор)
Для цыплят бройлерных кроссов в возрасте 11-24 дня
ТУ BY 690664593.001-2020</t>
  </si>
  <si>
    <t>Премикс П 6-1-1 (классификатор)
Для цыплят бройлерных кроссов в возрасте 25 дней и до убоя
ТУ BY 690664593.001-2020</t>
  </si>
  <si>
    <t>Премикс П 5-1-2Р (классификатор)
Для родительского стада птиц яичных кроссов в возрасте 0-10 недель
ТУ BY 690664593.001-2020</t>
  </si>
  <si>
    <t>Премикс П 5-2-2 Р (классификатор)
Для родительского стада птиц яичных кроссов в возрасте свыше 10 до 17 недель
ТУ BY 690664593.001-2020</t>
  </si>
  <si>
    <t>Премикс П 1-1-2Р (классификатор)
Для родительского стада птиц яичных кроссов в возрасте свыше 17 недель
ТУ BY 690664593.001-2020</t>
  </si>
  <si>
    <t>Премикс П 5-1-2 (классификатор)
Для финальных гибридов птиц яичных кроссов в возрасте 0-10 недель
ТУ BY 690664593.001-2020</t>
  </si>
  <si>
    <t>Премикс П 5-2-2 (классификатор)
Для финальных гибридов птиц яичных кроссов в возрасте свыше 10 до 17 недель
ТУ BY 690664593.001-2020</t>
  </si>
  <si>
    <t>Премикс П 1-1-2 (классификатор)
Для финальных гибридов птиц яичных кроссов в возрасте свыше 17 недель
ТУ BY 690664593.001-2020</t>
  </si>
  <si>
    <t>Премикс П 5-1-1Р (классификатор)
Для родительского стада птиц бройлерных кроссов в возрасте 0-6 недель
ТУ BY 690664593.001-2020</t>
  </si>
  <si>
    <t>Премикс П 5-2-1Р (классификатор)
Для родительского стада птиц бройлерных кроссов в возрасте свыше 6 до 15 недель
ТУ BY 690664593.001-2020</t>
  </si>
  <si>
    <t>Премикс П 1-1-1Р (классификатор)
Для родительского стада птиц бройлерных кроссов в возрасте свыше 15 недель
ТУ BY 690664593.001-2020</t>
  </si>
  <si>
    <r>
      <t xml:space="preserve">Юридический адрес: </t>
    </r>
    <r>
      <rPr>
        <b/>
        <i/>
        <sz val="16"/>
        <color theme="1"/>
        <rFont val="Cambria"/>
        <family val="1"/>
        <charset val="204"/>
        <scheme val="major"/>
      </rPr>
      <t>222860, Минская область, Пуховичский район, Дукорский с/с, 27</t>
    </r>
  </si>
  <si>
    <r>
      <rPr>
        <i/>
        <sz val="16"/>
        <color theme="1"/>
        <rFont val="Cambria"/>
        <family val="1"/>
        <charset val="204"/>
        <scheme val="major"/>
      </rPr>
      <t>Почтовый адрес:</t>
    </r>
    <r>
      <rPr>
        <b/>
        <sz val="16"/>
        <color theme="1"/>
        <rFont val="Cambria"/>
        <family val="1"/>
        <charset val="204"/>
        <scheme val="major"/>
      </rPr>
      <t xml:space="preserve"> 222860, Минская область, Пуховичский район, Дукорский с/с, 27; info@bnbc.by </t>
    </r>
  </si>
  <si>
    <t>Класс</t>
  </si>
  <si>
    <t>Сырой протеин, %</t>
  </si>
  <si>
    <t>ОЭ, МДж/кг (ККал/100 г)</t>
  </si>
  <si>
    <t>Фасовка</t>
  </si>
  <si>
    <t>Цена на сайте</t>
  </si>
  <si>
    <t>BYN</t>
  </si>
  <si>
    <t>Комбикорм для свиней</t>
  </si>
  <si>
    <t>мешок (40 кг)</t>
  </si>
  <si>
    <t>Комбикорм-концентрат</t>
  </si>
  <si>
    <t>Комбикорм для КРС</t>
  </si>
  <si>
    <t xml:space="preserve">Для молодняка КРС в животноводческих комплексах в возрасте 76 - 115 дней включительно </t>
  </si>
  <si>
    <t>Комбикорм договорной для кур-несушек</t>
  </si>
  <si>
    <t>Для ремонтного молодняка кур яичных кроссов в возрасте 0-5 недель включительно</t>
  </si>
  <si>
    <t>Для ремонтного молодняка кур яичных кроссов в возрасте свыше 5 до 10 недель включительно</t>
  </si>
  <si>
    <t>Для ремонтного молодняка кур яичных кроссов в возрасте свыше 10 до 17 недель включительно</t>
  </si>
  <si>
    <t>Для кур яичных кроссов в возрасте свыше 17 до 40 недель включительно</t>
  </si>
  <si>
    <t>Для кур яичных кроссов в возрастесвыше 17 до 40 недель включительно</t>
  </si>
  <si>
    <t>Для кур яичных кроссов в возрасте свыше 40 до 60 недель включительно</t>
  </si>
  <si>
    <t>Для кур яичных кроссов в возрасте свыше 60 недель</t>
  </si>
  <si>
    <t>Комбикорм для цыплят-бройлеров</t>
  </si>
  <si>
    <t>Для цыплят бройлеров в возрасте 0 - 10 дней</t>
  </si>
  <si>
    <t>Для цыплят бройлеров в возрасте 11 -  24 дней</t>
  </si>
  <si>
    <t>Для цыплят бройлеров в возрасте 25 дней и до убоя</t>
  </si>
  <si>
    <t>Комбикорм договорной для уток и гусей</t>
  </si>
  <si>
    <t>Для уток и гусей в возрасте свыше 26 недель</t>
  </si>
  <si>
    <t>Для индюшат в возрасте 0-4 недель включительно</t>
  </si>
  <si>
    <t>Для индеек в возрасте свыше 17 до 30 недель включительно</t>
  </si>
  <si>
    <t>Комбикорм-концентрат для овец</t>
  </si>
  <si>
    <t>Комбикорм для карповых рыб</t>
  </si>
  <si>
    <t>К-110-ЭП</t>
  </si>
  <si>
    <t>Комбикорм  для осетровых рыб</t>
  </si>
  <si>
    <t>Оптимальный продукционный для осетровых рыб</t>
  </si>
  <si>
    <t>ПА ПКР-1</t>
  </si>
  <si>
    <t>ПА  ПКР-2</t>
  </si>
  <si>
    <t>ПА П60-1</t>
  </si>
  <si>
    <t>ПА П60-3</t>
  </si>
  <si>
    <t>ПА КС1-1</t>
  </si>
  <si>
    <t>ПА КС1-2</t>
  </si>
  <si>
    <t>ПА КС1-3</t>
  </si>
  <si>
    <t>ПА КС2</t>
  </si>
  <si>
    <t>ПА КС3-1</t>
  </si>
  <si>
    <t>ПА КС3-2</t>
  </si>
  <si>
    <t>ПА КС3-3</t>
  </si>
  <si>
    <t>ПА КС4-1</t>
  </si>
  <si>
    <t>ПА КС4-2</t>
  </si>
  <si>
    <t>ПА П1-1</t>
  </si>
  <si>
    <t>ПА П5-1</t>
  </si>
  <si>
    <t>ПА П5-1-2Р</t>
  </si>
  <si>
    <t>ПА П5-2-2Р</t>
  </si>
  <si>
    <t>ПА П1-1-2Р</t>
  </si>
  <si>
    <t>ПА П5-1-2</t>
  </si>
  <si>
    <t>ПА П5-2-2</t>
  </si>
  <si>
    <t>ПА П1-1-2</t>
  </si>
  <si>
    <t xml:space="preserve">ПА П5-1-1Р </t>
  </si>
  <si>
    <t xml:space="preserve">ПА П5-2-1Р </t>
  </si>
  <si>
    <t xml:space="preserve">ПА П 1-1-1Р </t>
  </si>
  <si>
    <t>ПА П5-1-1</t>
  </si>
  <si>
    <t>ПА П5-2-1</t>
  </si>
  <si>
    <t>ПА П6-1-1</t>
  </si>
  <si>
    <t>КОМБИКОРМ ДОГОВОРНОЙ ДЛЯ  КУР-НЕСУШЕК
ПРОИЗВОДСТВА ЗАО "БНБК"</t>
  </si>
  <si>
    <t>Для ремонтного молодняка кур яичных кроссов в возрасте 0-5 недель включительно СТБ 1842-2008</t>
  </si>
  <si>
    <t>Для ремонтного молодняка кур яичных кроссов  в возрасте свыше 5 до 10 недель включительно СТБ 1842-2008</t>
  </si>
  <si>
    <t>Для ремонтного молодняка кур яичных кроссов  в возрасте свыше 10 до 17 недель включительно СТБ 1842-2008</t>
  </si>
  <si>
    <t>Для кур яичных кроссовв возрасте свыше 17 до 40 недель включительно СТБ 1842-2008</t>
  </si>
  <si>
    <t>Для кур яичных кроссов в возрасте свыше 40 до 60 недель включительно
СТБ 1842-2008</t>
  </si>
  <si>
    <t>Для кур яичных кроссов в возрасте свыше 60 недель 
СТБ 1842-2008</t>
  </si>
  <si>
    <t>Для цыплят-бройлеров в возрасте 0-10 дней СТБ 1842-2008</t>
  </si>
  <si>
    <t>Для цыплят-бройлеров в возрасте 11-24 дней СТБ 1842-2008</t>
  </si>
  <si>
    <t>Для цыплят-бройлеров в возрасте  25 дней и до убоя СТБ 1842-2008</t>
  </si>
  <si>
    <t>КОМБИКОРМ ДЛЯ КАРПОВЫХ РЫБ
ГРАНУЛИРОВАННЫЙ
ПРОИЗВОДСТВА ЗАО "БНБК"</t>
  </si>
  <si>
    <t>КОМБИКОРМ ДЛЯ ЛОСОСЕВЫХ И ОСЕТРОВЫХ РЫБ
ПРОИЗВОДСТВА ЗАО "БНБК"</t>
  </si>
  <si>
    <t>новая, BYN</t>
  </si>
  <si>
    <t>старая, BYN</t>
  </si>
  <si>
    <t>отклонение , +/- BYN</t>
  </si>
  <si>
    <t>% роста</t>
  </si>
  <si>
    <t>гранула 1,0 мм</t>
  </si>
  <si>
    <t>гранула 2,0 мм</t>
  </si>
  <si>
    <t>гранула 3,0 мм</t>
  </si>
  <si>
    <t>гранула 4,5 мм</t>
  </si>
  <si>
    <t>гранула 6,0 мм</t>
  </si>
  <si>
    <t>гранула 8,0 мм</t>
  </si>
  <si>
    <t>не менее 40</t>
  </si>
  <si>
    <t>не более 7</t>
  </si>
  <si>
    <t>не менее 10</t>
  </si>
  <si>
    <t>не менее 0,11</t>
  </si>
  <si>
    <t>Оптимальный продукционный для лососевых рыб</t>
  </si>
  <si>
    <t>КО-115-2 
гранула 1 мм
ГОСТ 10385-2014</t>
  </si>
  <si>
    <t>КО-115-2 
гранула 2 мм
ГОСТ 10385-2014</t>
  </si>
  <si>
    <t>КО-115-2 
гранула 3 мм
ГОСТ 10385-2014</t>
  </si>
  <si>
    <t>КО-115-2 
гранула 4,5 мм
ГОСТ 10385-2014</t>
  </si>
  <si>
    <t>КО-115-2 
гранула 6 мм
ГОСТ 10385-2014</t>
  </si>
  <si>
    <t>КО-115-2 
гранула 8 мм
ГОСТ 10385-2014</t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</si>
  <si>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1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</si>
  <si>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2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</si>
  <si>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3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витаминно-минеральный премикс, обогащенный комплексом аминокислот</t>
    </r>
  </si>
  <si>
    <t>Валовая энергия</t>
  </si>
  <si>
    <t>МДж/Кг</t>
  </si>
  <si>
    <t>Антиоксидант (оксикап PF)</t>
  </si>
  <si>
    <t>Эмульгатор (лисофорт экстенд сухой)</t>
  </si>
  <si>
    <t>Консервант (мико карб сухой)</t>
  </si>
  <si>
    <t>Загуститель (гуаровая камедь)</t>
  </si>
  <si>
    <t>Крахмал</t>
  </si>
  <si>
    <t>Аргинин</t>
  </si>
  <si>
    <t>Лейцин</t>
  </si>
  <si>
    <t>Валин</t>
  </si>
  <si>
    <t>Гистидин</t>
  </si>
  <si>
    <t>Фенилаланин</t>
  </si>
  <si>
    <t>КО-115-2 
гранула 8 мм Семга
ГОСТ 10385-2014</t>
  </si>
  <si>
    <t>ФЕВРАЛЬ
без НДС 
без доставки</t>
  </si>
  <si>
    <t>отклонение калькулятора от сайта</t>
  </si>
  <si>
    <t>сайт</t>
  </si>
  <si>
    <t>Комбикорм  для лососевых рыб</t>
  </si>
  <si>
    <t>КОМБИКОРМ ПО ЗАЯВКЕ ДЛЯ СВИНЕЙ
ПРОИЗВОДСТВА ЗАО "БНБК"</t>
  </si>
  <si>
    <t>КОМБИКОРМ ДЛЯ МОЛОДНЯКА КРС И КРС
ПРОИЗВОДСТВА ЗАО "БНБК"</t>
  </si>
  <si>
    <t>КОМБИКОРМ ДОГОВОРНОЙ ДЛЯ ЦЫПЛЯТ-БРОЙЛЕРОВ 
ПРОИЗВОДСТВА ЗАО "БНБК"</t>
  </si>
  <si>
    <t>Адсорбент (Пробитокс)</t>
  </si>
  <si>
    <t>Органический селен (Алкосель R397)</t>
  </si>
  <si>
    <t>Сера (Сера молотая 99%)</t>
  </si>
  <si>
    <t>Сульфат натрия</t>
  </si>
  <si>
    <t>Кормовая добавка (Бутирекс С4)</t>
  </si>
  <si>
    <t>Кокцидиостатик (Эланкогран 200)</t>
  </si>
  <si>
    <r>
      <t xml:space="preserve">Состав КО-115-2 Старт: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витаминно-минеральный премикс, обогащенный комплексом аминокислот</t>
    </r>
  </si>
  <si>
    <r>
      <t xml:space="preserve">Состав КО-115-2 Рост: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 витаминно-минеральный премикс, обогащенный комплексом аминокислот</t>
    </r>
  </si>
  <si>
    <r>
      <t xml:space="preserve">Состав КО-115-2 Финиш: </t>
    </r>
    <r>
      <rPr>
        <i/>
        <sz val="12"/>
        <color theme="1"/>
        <rFont val="Cambria"/>
        <family val="1"/>
        <charset val="204"/>
        <scheme val="major"/>
      </rPr>
      <t>мука рыбная, пшеничный глютен, шрот соевый,  пшеница, дрожжи кормовые, белок кормовой,  рыбий жир, масло рапсовое, соевый белковый концентрат, витаминно-минеральный премикс, обогащенный комплексом аминокислот</t>
    </r>
  </si>
  <si>
    <t>Краситель (астаксантин) д.в.</t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</si>
  <si>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4,5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</si>
  <si>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6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 заменитель масла какао (вегамелт),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</si>
  <si>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8 мм: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</si>
  <si>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 КО-115-2 гр 8 мм (семга):</t>
    </r>
    <r>
      <rPr>
        <i/>
        <sz val="12"/>
        <color theme="1"/>
        <rFont val="Cambria"/>
        <family val="1"/>
        <charset val="204"/>
        <scheme val="major"/>
      </rPr>
      <t xml:space="preserve"> мука рыбная, соевый белковый концентрат, пшеница, пшеничный глютен, рыбий жир, шрот соевый, масло рапсовое, белок кормовой, монокальций фосфат, заменитель масла какао (вегамелт), витаминно-минеральный премикс, обогащенный комплексом аминокислот</t>
    </r>
  </si>
  <si>
    <t>Фермент (Акстра Phy 10000 TРТ2)</t>
  </si>
  <si>
    <t>Антиоксидант (Алниредокс Плюс)</t>
  </si>
  <si>
    <t>Ароматизатор</t>
  </si>
  <si>
    <t>Бетаин 95%</t>
  </si>
  <si>
    <t>Кемзайм протеаза</t>
  </si>
  <si>
    <t>Подкислитель (Лакруа Ацидекс)</t>
  </si>
  <si>
    <t>Лисофорт Экстенд Сухой (лецитин)</t>
  </si>
  <si>
    <t>Адсорбент (Алкерфид Антитокс)</t>
  </si>
  <si>
    <t>Пребиотик (Агримос)</t>
  </si>
  <si>
    <t xml:space="preserve">Ароматизатор </t>
  </si>
  <si>
    <t>Подсластитель (Меносвит Плюс)</t>
  </si>
  <si>
    <t>Грейн Форт (закрепитель гранул)</t>
  </si>
  <si>
    <t>Фекорд-2012-С (группа 1)</t>
  </si>
  <si>
    <t>Пропионат хрома</t>
  </si>
  <si>
    <t>Пробиотик (Вистаселл )</t>
  </si>
  <si>
    <t>Фитаза (Акстра Phy 10000 TРТ2)</t>
  </si>
  <si>
    <t>КЕМЗАЙМ Протеаза</t>
  </si>
  <si>
    <t>Лисофорт Экстенд Сухой</t>
  </si>
  <si>
    <t>Фермент (Энзим-Комплекс концентрат)</t>
  </si>
  <si>
    <r>
      <rPr>
        <b/>
        <i/>
        <sz val="12"/>
        <rFont val="Cambria"/>
        <family val="1"/>
        <charset val="204"/>
        <scheme val="major"/>
      </rPr>
      <t>Состав КД-К-1:</t>
    </r>
    <r>
      <rPr>
        <i/>
        <sz val="12"/>
        <rFont val="Cambria"/>
        <family val="1"/>
        <charset val="204"/>
        <scheme val="major"/>
      </rPr>
      <t xml:space="preserve"> пшеница, ячмень, кукуруза,  масло растительное, продукт пшеничный, шрот соевый, шрот подсолнечный, дрожжи кормовые, мел,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</si>
  <si>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КД-К-2:</t>
    </r>
    <r>
      <rPr>
        <i/>
        <sz val="12"/>
        <rFont val="Cambria"/>
        <family val="1"/>
        <charset val="204"/>
        <scheme val="major"/>
      </rPr>
      <t xml:space="preserve"> пшеница, ячмень, кукуруза, тритикале, продукт пшеничный, шрот соевый, шрот подсолнечный,  масло растительное, дрожжи кормовые, мел,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</si>
  <si>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КД-К-60С:</t>
    </r>
    <r>
      <rPr>
        <i/>
        <sz val="12"/>
        <rFont val="Cambria"/>
        <family val="1"/>
        <charset val="204"/>
        <scheme val="major"/>
      </rPr>
      <t xml:space="preserve"> тритикале, кукуруза, продукт пшеничный, шрот подсолнечный,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</si>
  <si>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(премиум):</t>
    </r>
    <r>
      <rPr>
        <i/>
        <sz val="12"/>
        <rFont val="Cambria"/>
        <family val="1"/>
        <charset val="204"/>
        <scheme val="major"/>
      </rPr>
      <t xml:space="preserve"> кукуруза, ячмень, продукт пшеничный, белок кормовой, пшеничный глютен, шрот подсолнечный, шрот рапсовый, дрожжи кормовые, масло растительное, мел, соль, витаминно-минеральный премикс</t>
    </r>
  </si>
  <si>
    <r>
      <rPr>
        <b/>
        <i/>
        <sz val="10"/>
        <rFont val="Cambria"/>
        <family val="1"/>
        <charset val="204"/>
        <scheme val="major"/>
      </rPr>
      <t>Состав З-СК-1:</t>
    </r>
    <r>
      <rPr>
        <i/>
        <sz val="10"/>
        <rFont val="Cambria"/>
        <family val="1"/>
        <charset val="204"/>
        <scheme val="major"/>
      </rPr>
      <t xml:space="preserve"> ячмень, овес, тритикале, пшеница фуражная, продукт пшеничный, шрот подсолнечный, 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</si>
  <si>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З-СК-10: </t>
    </r>
    <r>
      <rPr>
        <i/>
        <sz val="10"/>
        <rFont val="Cambria"/>
        <family val="1"/>
        <charset val="204"/>
        <scheme val="major"/>
      </rPr>
      <t>пшеница, кукуруза, тритикале, продукт пшеничный, шрот соевый,  шрот подсолнечный, дрожжи кормовые,  масло растительное,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</si>
  <si>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>Состав З-СК-11:</t>
    </r>
    <r>
      <rPr>
        <i/>
        <sz val="10"/>
        <rFont val="Cambria"/>
        <family val="1"/>
        <charset val="204"/>
        <scheme val="major"/>
      </rPr>
      <t xml:space="preserve"> пшеница, ячмень, кукуруза,  мука рыбная, шрот соевый, сухая молочная сыворотка, масло растительное,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</si>
  <si>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З-СК-16: </t>
    </r>
    <r>
      <rPr>
        <i/>
        <sz val="10"/>
        <rFont val="Cambria"/>
        <family val="1"/>
        <charset val="204"/>
        <scheme val="major"/>
      </rPr>
      <t>пшеница, ячмень, кукуруза, продукт пшеничный, шрот соевый, шрот подсолнечный, сухая молочная сыворотка,  масло растительное,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</si>
  <si>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>Состав З-СК-21:</t>
    </r>
    <r>
      <rPr>
        <i/>
        <sz val="10"/>
        <rFont val="Cambria"/>
        <family val="1"/>
        <charset val="204"/>
        <scheme val="major"/>
      </rPr>
      <t xml:space="preserve"> пшеница, кукуруза, ячмень, тритикале, продукт пшеничный, шрот соевый, шрот подсолнечный, масло растительное, дрожжи кормовые, мел, витаминно-минеральный премикс, обогащенный комплексом аминокислот.</t>
    </r>
  </si>
  <si>
    <r>
      <rPr>
        <b/>
        <i/>
        <sz val="10"/>
        <rFont val="Cambria"/>
        <family val="1"/>
        <charset val="204"/>
        <scheme val="major"/>
      </rPr>
      <t xml:space="preserve">Состав З-СК-26 : </t>
    </r>
    <r>
      <rPr>
        <i/>
        <sz val="10"/>
        <rFont val="Cambria"/>
        <family val="1"/>
        <charset val="204"/>
        <scheme val="major"/>
      </rPr>
      <t xml:space="preserve">пшеница, кукуруза, тритикале, продукт пшеничный, шрот подсолнечный,  шрот соевый, дрожжи кормовые,  масло растительное, мел, витаминно-минеральный премикс, обогащенный комплексом аминокислот.       </t>
    </r>
    <r>
      <rPr>
        <b/>
        <i/>
        <sz val="10"/>
        <rFont val="Cambria"/>
        <family val="1"/>
        <charset val="204"/>
        <scheme val="major"/>
      </rPr>
      <t xml:space="preserve">                                                     </t>
    </r>
  </si>
  <si>
    <r>
      <rPr>
        <b/>
        <i/>
        <sz val="10"/>
        <rFont val="Cambria"/>
        <family val="1"/>
        <charset val="204"/>
        <scheme val="major"/>
      </rPr>
      <t>Состав З-СК-31:</t>
    </r>
    <r>
      <rPr>
        <i/>
        <sz val="10"/>
        <rFont val="Cambria"/>
        <family val="1"/>
        <charset val="204"/>
        <scheme val="major"/>
      </rPr>
      <t xml:space="preserve"> пшеница, ячмень, кукуруза, тритикале, продукт пшеничный, шрот подсолнечный,  дрожжи кормовые, масло растительное,  мел, витаминно-минеральный премикс, обогащенный комплексом аминокислот.                                                            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</si>
  <si>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КД-П-2-1: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масло растительное, дрожжи кормовые,  монокальцийфосфат,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</si>
  <si>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КД-П-2-2: </t>
    </r>
    <r>
      <rPr>
        <i/>
        <sz val="12"/>
        <color theme="1"/>
        <rFont val="Cambria"/>
        <family val="1"/>
        <charset val="204"/>
        <scheme val="major"/>
      </rPr>
      <t>пшеница, ячмень, кукуруза, тритикале, шрот соевый, продукт пшеничный, шрот подсолнечный, масло растительное, дрожжи кормовые, известняковая мука, монокальцийфосфат,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</si>
  <si>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КД-П-3: </t>
    </r>
    <r>
      <rPr>
        <i/>
        <sz val="12"/>
        <color theme="1"/>
        <rFont val="Cambria"/>
        <family val="1"/>
        <charset val="204"/>
        <scheme val="major"/>
      </rPr>
      <t>пшеница,  кукуруза, тритикале, продукт пшеничный, шрот подсолнечный, масло растительное, дрожжи кормовые, известняковая мука, монокальцийфосфат,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</si>
  <si>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КД-П-1-14: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</si>
  <si>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КД-П-1-14 (+КРАСИТЕЛЬ):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</si>
  <si>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СоставКД-П-1-15: </t>
    </r>
    <r>
      <rPr>
        <i/>
        <sz val="12"/>
        <color theme="1"/>
        <rFont val="Cambria"/>
        <family val="1"/>
        <charset val="204"/>
        <scheme val="major"/>
      </rPr>
      <t>пшеница,</t>
    </r>
    <r>
      <rPr>
        <b/>
        <i/>
        <sz val="12"/>
        <color theme="1"/>
        <rFont val="Cambria"/>
        <family val="1"/>
        <charset val="204"/>
        <scheme val="major"/>
      </rPr>
      <t xml:space="preserve"> </t>
    </r>
    <r>
      <rPr>
        <i/>
        <sz val="12"/>
        <color theme="1"/>
        <rFont val="Cambria"/>
        <family val="1"/>
        <charset val="204"/>
        <scheme val="major"/>
      </rPr>
      <t>кукуруза,  продукт пшеничный,  шрот подсолнечный, 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</si>
  <si>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t xml:space="preserve">Состав КД-П-1-15 (+КРАСИТЕЛЬ): </t>
    </r>
    <r>
      <rPr>
        <i/>
        <sz val="12"/>
        <color theme="1"/>
        <rFont val="Cambria"/>
        <family val="1"/>
        <charset val="204"/>
        <scheme val="major"/>
      </rPr>
      <t>пшеница, кукуруза, продукт пшеничный, шрот подсолнечный,  шрот соевый,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</si>
  <si>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КД-П-1-16: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шрот подсолнечный, масло растительное, дрожжи кормовые, мука известняковая,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</si>
  <si>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КД-П-1-16 (+КРАСИТЕЛЬ):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продукт пшеничный, белок кормовой, шрот подсолнечный, масло растительное, дрожжи кормовые, мука известняковая,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</si>
  <si>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>Состав КД-П-5-1:</t>
    </r>
    <r>
      <rPr>
        <i/>
        <sz val="12"/>
        <color theme="1"/>
        <rFont val="Cambria"/>
        <family val="1"/>
        <charset val="204"/>
        <scheme val="major"/>
      </rPr>
      <t xml:space="preserve"> пшеница, кукуруза, шрот соевый, продукт пшеничный, шрот подсолнечный, масло растительное, дрожжи кормовые, монокальцийфосфат, мел, витаминно-минеральный премикс, обогащенный комплексом аминокислот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</si>
  <si>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КД-П-5-2: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масло растительное, дрожжи кормовые, монокальцийфосфат, мел, витаминно-минеральный премикс, обогащенный комплексом аминокислот.</t>
    </r>
  </si>
  <si>
    <r>
      <rPr>
        <b/>
        <i/>
        <sz val="12"/>
        <color theme="1"/>
        <rFont val="Cambria"/>
        <family val="1"/>
        <charset val="204"/>
        <scheme val="major"/>
      </rPr>
      <t xml:space="preserve">Состав КД-П-6 : </t>
    </r>
    <r>
      <rPr>
        <i/>
        <sz val="12"/>
        <color theme="1"/>
        <rFont val="Cambria"/>
        <family val="1"/>
        <charset val="204"/>
        <scheme val="major"/>
      </rPr>
      <t>пшеница, кукуруза, шрот соевый, продукт пшеничный, шрот подсолнечный,  масло растительное, дрожжи кормовые, монокальцийфосфат, мел, витаминно-минеральный премикс, обогащенный комплексом аминокислот</t>
    </r>
  </si>
  <si>
    <t>К-111
ТУ BY 100035627.018-2015</t>
  </si>
  <si>
    <t>К-110
ТУ BY 100035627.018-2015</t>
  </si>
  <si>
    <t>не менее 26,0</t>
  </si>
  <si>
    <t>не менее 2,8</t>
  </si>
  <si>
    <t>Для двух- и трехлеток карпа</t>
  </si>
  <si>
    <t>Для сеголеток карпа</t>
  </si>
  <si>
    <t xml:space="preserve">КД-К-1 ПРЕМИУМ (фасовка по 20 кг+паллет) 
ТУ РБ 600024008.091-2003 </t>
  </si>
  <si>
    <t>Mn org.</t>
  </si>
  <si>
    <t>Адсорбент (БиоТокс)</t>
  </si>
  <si>
    <t>Пробиотик (Биоплюс)</t>
  </si>
  <si>
    <t>Пребиотик (Техномос)</t>
  </si>
  <si>
    <t>Кокцидиостатик (Пулкокс 20%)</t>
  </si>
  <si>
    <t>Подсластитель (Пигги Свит)</t>
  </si>
  <si>
    <t>Гепатрон 85%</t>
  </si>
  <si>
    <t>Для молодняка КРС в возрасте от 10 до 75 дней включительно  в животноводческих комплексах</t>
  </si>
  <si>
    <t>Для молодняка КРС  в возрасте свыше 75 до 115 дней включительно в животноводческих комплексах</t>
  </si>
  <si>
    <t>Для молодняка КРС  в возрасте свыше 115 до 400 дней включительно в животноводческих комплексах</t>
  </si>
  <si>
    <t>Комбикорм-концентрат  для КРС</t>
  </si>
  <si>
    <t>КР-1</t>
  </si>
  <si>
    <t>КР-2</t>
  </si>
  <si>
    <t>КР-3</t>
  </si>
  <si>
    <t>КД-К-1 ПРЕМИУМ</t>
  </si>
  <si>
    <t>КР-1
 ГОСТ 9268-2015</t>
  </si>
  <si>
    <t>КР-2
 ГОСТ 9268-2015</t>
  </si>
  <si>
    <t>КР-3
 ГОСТ 9268-2015</t>
  </si>
  <si>
    <r>
      <rPr>
        <b/>
        <i/>
        <sz val="12"/>
        <rFont val="Cambria"/>
        <family val="1"/>
        <charset val="204"/>
        <scheme val="major"/>
      </rPr>
      <t>Состав КР-1</t>
    </r>
    <r>
      <rPr>
        <i/>
        <sz val="12"/>
        <rFont val="Cambria"/>
        <family val="1"/>
        <charset val="204"/>
        <scheme val="major"/>
      </rPr>
      <t>: пшеница, кукуруза, тритикале, шрот соевый, шрот подсолнечный, масло растительное, пшеничный глютен, дрожжи кормовые, мел, 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</si>
  <si>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КД-К-1 ПРЕМИУМ:</t>
    </r>
    <r>
      <rPr>
        <i/>
        <sz val="12"/>
        <rFont val="Cambria"/>
        <family val="1"/>
        <charset val="204"/>
        <scheme val="major"/>
      </rPr>
      <t xml:space="preserve"> пшеница, ячмень, кукуруза,  масло растительное, шрот соевый, сыворотка молочная творожная, мел, монокальцийфосфат, витаминно-минеральный премикс</t>
    </r>
  </si>
  <si>
    <t>не менее 125</t>
  </si>
  <si>
    <t>не менее 21</t>
  </si>
  <si>
    <t>не менее 1</t>
  </si>
  <si>
    <t>не менее 0,6</t>
  </si>
  <si>
    <t>не менее 106</t>
  </si>
  <si>
    <t>не менее 95</t>
  </si>
  <si>
    <t>не менее 10,5</t>
  </si>
  <si>
    <t>не менее 13</t>
  </si>
  <si>
    <t>не менее 0,69</t>
  </si>
  <si>
    <t>не менее 0,58</t>
  </si>
  <si>
    <t>не более 4,9</t>
  </si>
  <si>
    <t>Пробиотик (Актив Три)</t>
  </si>
  <si>
    <r>
      <t>Состав К-111:</t>
    </r>
    <r>
      <rPr>
        <i/>
        <sz val="12"/>
        <color theme="1"/>
        <rFont val="Cambria"/>
        <family val="1"/>
        <charset val="204"/>
        <scheme val="major"/>
      </rPr>
      <t xml:space="preserve"> пшеница, тритикале, продукт пшеничный , шрот подсолнечный, мука кормовая мясокостная, масло растительное, дрожжи кормовые, витаминно-минеральный комплекс.</t>
    </r>
  </si>
  <si>
    <r>
      <rPr>
        <b/>
        <i/>
        <sz val="12"/>
        <color theme="1"/>
        <rFont val="Cambria"/>
        <family val="1"/>
        <charset val="204"/>
        <scheme val="major"/>
      </rPr>
      <t>Состав К-110:</t>
    </r>
    <r>
      <rPr>
        <i/>
        <sz val="12"/>
        <color theme="1"/>
        <rFont val="Cambria"/>
        <family val="1"/>
        <charset val="204"/>
        <scheme val="major"/>
      </rPr>
      <t xml:space="preserve"> пшеница, тритикале, продукт пшеничный , шрот подсолнечный, мука кормовая мясокостная, масло растительное, дрожжи кормовые, белок кормовой, пшеничный глютен, монокальцийфосфат, витаминно-минеральный комплекс.</t>
    </r>
  </si>
  <si>
    <r>
      <rPr>
        <b/>
        <i/>
        <sz val="12"/>
        <rFont val="Cambria"/>
        <family val="1"/>
        <charset val="204"/>
        <scheme val="major"/>
      </rPr>
      <t>Состав КД-К-3:</t>
    </r>
    <r>
      <rPr>
        <i/>
        <sz val="12"/>
        <rFont val="Cambria"/>
        <family val="1"/>
        <charset val="204"/>
        <scheme val="major"/>
      </rPr>
      <t xml:space="preserve"> тритикале, ячмень, продукт пшеничный,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</si>
  <si>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(эконом):</t>
    </r>
    <r>
      <rPr>
        <i/>
        <sz val="12"/>
        <rFont val="Cambria"/>
        <family val="1"/>
        <charset val="204"/>
        <scheme val="major"/>
      </rPr>
      <t xml:space="preserve"> кукуруза, тритикале, продукт пшеничный, шрот подсолнечный, дрожжи кормовые, мел,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</si>
  <si>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КД-К-61С (стандарт):</t>
    </r>
    <r>
      <rPr>
        <i/>
        <sz val="12"/>
        <rFont val="Cambria"/>
        <family val="1"/>
        <charset val="204"/>
        <scheme val="major"/>
      </rPr>
      <t xml:space="preserve"> кукуруза, ячмень,  продукт пшеничный, пшеничный глютен, шрот подсолнечный, шрот соевый, дрожжи кормовые, масло растительное, мел,  соль, витаминно-минеральный премикс</t>
    </r>
  </si>
  <si>
    <r>
      <rPr>
        <b/>
        <i/>
        <sz val="12"/>
        <rFont val="Cambria"/>
        <family val="1"/>
        <charset val="204"/>
        <scheme val="major"/>
      </rPr>
      <t>Состав КР-2</t>
    </r>
    <r>
      <rPr>
        <i/>
        <sz val="12"/>
        <rFont val="Cambria"/>
        <family val="1"/>
        <charset val="204"/>
        <scheme val="major"/>
      </rPr>
      <t>: ячмень, кукуруза, тритикале, пшеница, продукт пшеничный, шрот соевый, шрот подсолнечный, масло растительное, дрожжи кормовые, мел,  соль, витаминно-минеральный премикс, обогащенный комплексом аминокислот</t>
    </r>
  </si>
  <si>
    <r>
      <rPr>
        <b/>
        <i/>
        <sz val="12"/>
        <rFont val="Cambria"/>
        <family val="1"/>
        <charset val="204"/>
        <scheme val="major"/>
      </rPr>
      <t>Состав КР-3</t>
    </r>
    <r>
      <rPr>
        <i/>
        <sz val="12"/>
        <rFont val="Cambria"/>
        <family val="1"/>
        <charset val="204"/>
        <scheme val="major"/>
      </rPr>
      <t>: овес, ячмень, продукт пшеничный, зернопродукт кормовой, шрот подсолнечный, дрожжи кормовые, мел, соль, масло растительное, витаминно-минеральный премикс</t>
    </r>
  </si>
  <si>
    <t xml:space="preserve">Цены реализации, действующие с 01.07.2025г </t>
  </si>
  <si>
    <t>Пробиотик (Тетрабиотик )</t>
  </si>
  <si>
    <t>Монокальцийфосфат</t>
  </si>
  <si>
    <t>Сода пищевая</t>
  </si>
  <si>
    <t>г/т</t>
  </si>
  <si>
    <t>Пробиотик (PRODUCTIVE)</t>
  </si>
  <si>
    <t>1,5</t>
  </si>
  <si>
    <t>1,80</t>
  </si>
  <si>
    <t>Фермент (Акстра Phy Gold 10 T)</t>
  </si>
  <si>
    <t>1,24</t>
  </si>
  <si>
    <t>2,20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</si>
</sst>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\ _B_r_-;\-* #,##0.00\ _B_r_-;_-* &quot;-&quot;??\ _B_r_-;_-@_-"/>
    <numFmt numFmtId="167" formatCode="0.0"/>
    <numFmt numFmtId="168" formatCode="0.000"/>
    <numFmt numFmtId="169" formatCode="#,##0.0"/>
    <numFmt numFmtId="170" formatCode="_-* #,##0_-;\-* #,##0_-;_-* &quot;-&quot;??_-;_-@_-"/>
    <numFmt numFmtId="171" formatCode="#,##0_ ;\-#,##0\ "/>
    <numFmt numFmtId="172" formatCode="_-* #,##0.00_р_._-;\-* #,##0.00_р_._-;_-* &quot;-&quot;??_р_._-;_-@_-"/>
    <numFmt numFmtId="173" formatCode="#,##0\ _₽"/>
    <numFmt numFmtId="174" formatCode="0.00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theme="0"/>
      <name val="Cambria"/>
      <family val="1"/>
      <charset val="204"/>
      <scheme val="major"/>
    </font>
    <font>
      <b/>
      <sz val="11"/>
      <color rgb="FFC00000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4"/>
      <color rgb="FFC00000"/>
      <name val="Cambria"/>
      <family val="1"/>
      <charset val="204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0"/>
      <name val="Cambria"/>
      <family val="1"/>
      <charset val="204"/>
      <scheme val="major"/>
    </font>
    <font>
      <sz val="14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  <font>
      <b/>
      <i/>
      <sz val="14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  <font>
      <b/>
      <sz val="12"/>
      <color theme="0"/>
      <name val="Cambria"/>
      <family val="1"/>
      <charset val="204"/>
      <scheme val="major"/>
    </font>
    <font>
      <sz val="11"/>
      <name val="Cambria"/>
      <family val="1"/>
      <scheme val="major"/>
    </font>
    <font>
      <b/>
      <u/>
      <sz val="16"/>
      <color theme="0"/>
      <name val="Cambria"/>
      <family val="1"/>
      <charset val="204"/>
      <scheme val="major"/>
    </font>
    <font>
      <b/>
      <u/>
      <sz val="11"/>
      <color theme="0"/>
      <name val="Cambria"/>
      <family val="1"/>
      <charset val="204"/>
      <scheme val="major"/>
    </font>
    <font>
      <b/>
      <sz val="11"/>
      <color theme="0"/>
      <name val="Cambria"/>
      <family val="1"/>
      <scheme val="major"/>
    </font>
    <font>
      <sz val="10"/>
      <name val="MS Sans Serif"/>
      <charset val="204"/>
    </font>
    <font>
      <sz val="10"/>
      <name val="Arial Cyr"/>
      <charset val="204"/>
    </font>
    <font>
      <sz val="8"/>
      <name val="Calibri"/>
      <family val="2"/>
      <scheme val="minor"/>
    </font>
    <font>
      <b/>
      <sz val="9"/>
      <color theme="0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sz val="11"/>
      <name val="Calibri"/>
      <family val="2"/>
      <scheme val="minor"/>
    </font>
    <font>
      <sz val="10"/>
      <name val="Cambria"/>
      <family val="1"/>
      <charset val="204"/>
      <scheme val="major"/>
    </font>
    <font>
      <i/>
      <sz val="10"/>
      <name val="Cambria"/>
      <family val="1"/>
      <charset val="204"/>
      <scheme val="major"/>
    </font>
    <font>
      <b/>
      <i/>
      <sz val="10"/>
      <name val="Cambria"/>
      <family val="1"/>
      <charset val="204"/>
      <scheme val="major"/>
    </font>
    <font>
      <b/>
      <sz val="17"/>
      <color theme="0"/>
      <name val="Cambria"/>
      <family val="1"/>
      <charset val="204"/>
      <scheme val="major"/>
    </font>
    <font>
      <b/>
      <sz val="9"/>
      <color rgb="FFC00000"/>
      <name val="Cambria"/>
      <family val="1"/>
      <charset val="204"/>
      <scheme val="major"/>
    </font>
    <font>
      <b/>
      <sz val="11"/>
      <color rgb="FF7030A0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b/>
      <sz val="20"/>
      <color rgb="FFFFFF99"/>
      <name val="Cambria"/>
      <family val="1"/>
      <charset val="204"/>
      <scheme val="major"/>
    </font>
    <font>
      <i/>
      <sz val="16"/>
      <color theme="1"/>
      <name val="Cambria"/>
      <family val="1"/>
      <charset val="204"/>
      <scheme val="major"/>
    </font>
    <font>
      <b/>
      <i/>
      <sz val="16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b/>
      <u/>
      <sz val="16"/>
      <color theme="10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theme="9"/>
      </patternFill>
    </fill>
    <fill>
      <patternFill patternType="solid">
        <fgColor theme="4" tint="-0.249977111117893"/>
        <bgColor theme="9"/>
      </patternFill>
    </fill>
    <fill>
      <patternFill patternType="solid">
        <fgColor rgb="FFFFFFE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33"/>
        <bgColor indexed="64"/>
      </patternFill>
    </fill>
    <fill>
      <patternFill patternType="solid">
        <fgColor rgb="FF92D050"/>
        <bgColor theme="9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/>
      <right style="medium">
        <color rgb="FF00B05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B050"/>
      </left>
      <right style="thin">
        <color indexed="64"/>
      </right>
      <top style="thin">
        <color indexed="64"/>
      </top>
      <bottom/>
      <diagonal/>
    </border>
    <border>
      <left style="medium">
        <color rgb="FF00B050"/>
      </left>
      <right style="thin">
        <color indexed="64"/>
      </right>
      <top/>
      <bottom/>
      <diagonal/>
    </border>
    <border>
      <left style="medium">
        <color rgb="FF00B05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/>
      <right/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medium">
        <color rgb="FF00B050"/>
      </top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/>
      <top style="medium">
        <color rgb="FF00B050"/>
      </top>
      <bottom/>
      <diagonal/>
    </border>
    <border>
      <left style="medium">
        <color rgb="FF00B050"/>
      </left>
      <right/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B050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thin">
        <color rgb="FF00B050"/>
      </top>
      <bottom/>
      <diagonal/>
    </border>
    <border>
      <left style="thin">
        <color indexed="64"/>
      </left>
      <right/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B050"/>
      </bottom>
      <diagonal/>
    </border>
    <border>
      <left style="medium">
        <color rgb="FF00B050"/>
      </left>
      <right style="thin">
        <color indexed="64"/>
      </right>
      <top style="thin">
        <color rgb="FF00B050"/>
      </top>
      <bottom/>
      <diagonal/>
    </border>
    <border>
      <left style="medium">
        <color rgb="FF00B050"/>
      </left>
      <right style="thin">
        <color indexed="64"/>
      </right>
      <top/>
      <bottom style="thin">
        <color rgb="FF00B050"/>
      </bottom>
      <diagonal/>
    </border>
    <border>
      <left style="medium">
        <color rgb="FF00B05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medium">
        <color rgb="FF00B050"/>
      </left>
      <right/>
      <top/>
      <bottom/>
      <diagonal/>
    </border>
  </borders>
  <cellStyleXfs count="12">
    <xf numFmtId="0" fontId="0" fillId="0" borderId="0"/>
    <xf numFmtId="0" fontId="9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6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309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/>
    <xf numFmtId="0" fontId="3" fillId="3" borderId="1" xfId="0" applyFont="1" applyFill="1" applyBorder="1" applyAlignment="1">
      <alignment horizontal="center"/>
    </xf>
    <xf numFmtId="0" fontId="1" fillId="2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" fillId="0" borderId="0" xfId="0" applyFont="1"/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4" fillId="0" borderId="1" xfId="0" applyFont="1" applyBorder="1" applyAlignment="1">
      <alignment horizontal="center"/>
    </xf>
    <xf numFmtId="0" fontId="2" fillId="2" borderId="6" xfId="0" applyFont="1" applyFill="1" applyBorder="1"/>
    <xf numFmtId="0" fontId="1" fillId="0" borderId="0" xfId="0" applyFont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/>
    </xf>
    <xf numFmtId="0" fontId="2" fillId="0" borderId="6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1" fillId="0" borderId="1" xfId="2" applyFont="1" applyBorder="1" applyAlignment="1">
      <alignment horizontal="center"/>
    </xf>
    <xf numFmtId="43" fontId="2" fillId="0" borderId="1" xfId="2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2" fillId="0" borderId="6" xfId="0" applyFont="1" applyBorder="1"/>
    <xf numFmtId="0" fontId="1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12" fillId="0" borderId="1" xfId="2" applyNumberFormat="1" applyFont="1" applyBorder="1" applyAlignment="1">
      <alignment horizontal="center"/>
    </xf>
    <xf numFmtId="3" fontId="12" fillId="0" borderId="7" xfId="2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0" borderId="6" xfId="0" applyFont="1" applyBorder="1"/>
    <xf numFmtId="0" fontId="3" fillId="3" borderId="7" xfId="0" applyFont="1" applyFill="1" applyBorder="1" applyAlignment="1">
      <alignment horizontal="center" vertical="center" wrapText="1"/>
    </xf>
    <xf numFmtId="43" fontId="1" fillId="0" borderId="1" xfId="2" applyFont="1" applyBorder="1" applyAlignment="1">
      <alignment horizontal="center" vertical="center"/>
    </xf>
    <xf numFmtId="171" fontId="12" fillId="0" borderId="1" xfId="2" applyNumberFormat="1" applyFont="1" applyBorder="1" applyAlignment="1">
      <alignment horizontal="center" vertical="center"/>
    </xf>
    <xf numFmtId="171" fontId="12" fillId="0" borderId="1" xfId="2" applyNumberFormat="1" applyFont="1" applyBorder="1" applyAlignment="1">
      <alignment horizontal="center"/>
    </xf>
    <xf numFmtId="169" fontId="12" fillId="0" borderId="1" xfId="0" applyNumberFormat="1" applyFont="1" applyBorder="1" applyAlignment="1">
      <alignment horizontal="center"/>
    </xf>
    <xf numFmtId="43" fontId="12" fillId="0" borderId="1" xfId="2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3" fontId="1" fillId="0" borderId="0" xfId="2" applyFont="1"/>
    <xf numFmtId="3" fontId="12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4" fillId="2" borderId="20" xfId="0" applyFont="1" applyFill="1" applyBorder="1"/>
    <xf numFmtId="0" fontId="18" fillId="0" borderId="1" xfId="0" applyFont="1" applyBorder="1" applyAlignment="1">
      <alignment vertical="center" wrapText="1"/>
    </xf>
    <xf numFmtId="43" fontId="2" fillId="0" borderId="1" xfId="2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18" fillId="8" borderId="6" xfId="0" applyFont="1" applyFill="1" applyBorder="1"/>
    <xf numFmtId="0" fontId="18" fillId="8" borderId="1" xfId="0" applyFont="1" applyFill="1" applyBorder="1" applyAlignment="1">
      <alignment horizontal="center"/>
    </xf>
    <xf numFmtId="3" fontId="18" fillId="8" borderId="1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justify" vertical="center" wrapText="1"/>
    </xf>
    <xf numFmtId="0" fontId="18" fillId="0" borderId="0" xfId="0" applyFont="1"/>
    <xf numFmtId="165" fontId="4" fillId="0" borderId="1" xfId="0" applyNumberFormat="1" applyFont="1" applyBorder="1" applyAlignment="1">
      <alignment horizontal="center"/>
    </xf>
    <xf numFmtId="0" fontId="28" fillId="4" borderId="1" xfId="0" applyFont="1" applyFill="1" applyBorder="1" applyAlignment="1">
      <alignment horizontal="center" vertical="center" wrapText="1"/>
    </xf>
    <xf numFmtId="43" fontId="1" fillId="0" borderId="1" xfId="2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8" fillId="8" borderId="6" xfId="0" applyFont="1" applyFill="1" applyBorder="1" applyAlignment="1">
      <alignment horizontal="center"/>
    </xf>
    <xf numFmtId="0" fontId="18" fillId="2" borderId="0" xfId="0" applyFont="1" applyFill="1"/>
    <xf numFmtId="0" fontId="12" fillId="2" borderId="0" xfId="0" applyFont="1" applyFill="1" applyAlignment="1">
      <alignment horizontal="center" wrapText="1"/>
    </xf>
    <xf numFmtId="0" fontId="3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justify" vertical="center" wrapText="1"/>
    </xf>
    <xf numFmtId="0" fontId="33" fillId="0" borderId="0" xfId="0" applyFont="1"/>
    <xf numFmtId="0" fontId="2" fillId="2" borderId="6" xfId="0" applyFont="1" applyFill="1" applyBorder="1" applyAlignment="1">
      <alignment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70" fontId="12" fillId="0" borderId="1" xfId="2" applyNumberFormat="1" applyFont="1" applyBorder="1" applyAlignment="1">
      <alignment horizontal="center"/>
    </xf>
    <xf numFmtId="169" fontId="12" fillId="0" borderId="1" xfId="2" applyNumberFormat="1" applyFont="1" applyBorder="1" applyAlignment="1">
      <alignment horizontal="center"/>
    </xf>
    <xf numFmtId="169" fontId="12" fillId="0" borderId="7" xfId="2" applyNumberFormat="1" applyFont="1" applyBorder="1" applyAlignment="1">
      <alignment horizontal="center"/>
    </xf>
    <xf numFmtId="169" fontId="12" fillId="0" borderId="6" xfId="0" applyNumberFormat="1" applyFont="1" applyBorder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8" fillId="8" borderId="1" xfId="0" applyFont="1" applyFill="1" applyBorder="1"/>
    <xf numFmtId="0" fontId="12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/>
    </xf>
    <xf numFmtId="168" fontId="2" fillId="0" borderId="1" xfId="2" applyNumberFormat="1" applyFont="1" applyBorder="1" applyAlignment="1">
      <alignment horizontal="center"/>
    </xf>
    <xf numFmtId="0" fontId="34" fillId="0" borderId="0" xfId="0" applyFont="1"/>
    <xf numFmtId="0" fontId="35" fillId="2" borderId="0" xfId="0" applyFont="1" applyFill="1"/>
    <xf numFmtId="0" fontId="34" fillId="2" borderId="0" xfId="0" applyFont="1" applyFill="1"/>
    <xf numFmtId="0" fontId="35" fillId="0" borderId="0" xfId="0" applyFont="1" applyAlignment="1">
      <alignment wrapText="1"/>
    </xf>
    <xf numFmtId="164" fontId="12" fillId="0" borderId="1" xfId="2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4" xfId="0" applyFont="1" applyFill="1" applyBorder="1"/>
    <xf numFmtId="0" fontId="2" fillId="2" borderId="14" xfId="0" applyFont="1" applyFill="1" applyBorder="1"/>
    <xf numFmtId="0" fontId="29" fillId="2" borderId="0" xfId="0" applyFont="1" applyFill="1"/>
    <xf numFmtId="1" fontId="37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8" fillId="2" borderId="1" xfId="0" applyFont="1" applyFill="1" applyBorder="1" applyAlignment="1">
      <alignment horizontal="center" wrapText="1"/>
    </xf>
    <xf numFmtId="168" fontId="2" fillId="2" borderId="1" xfId="0" applyNumberFormat="1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/>
    </xf>
    <xf numFmtId="167" fontId="39" fillId="2" borderId="1" xfId="0" applyNumberFormat="1" applyFont="1" applyFill="1" applyBorder="1" applyAlignment="1">
      <alignment horizontal="center"/>
    </xf>
    <xf numFmtId="0" fontId="39" fillId="2" borderId="14" xfId="0" applyFont="1" applyFill="1" applyBorder="1"/>
    <xf numFmtId="2" fontId="1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4" fontId="12" fillId="0" borderId="1" xfId="2" applyNumberFormat="1" applyFont="1" applyBorder="1" applyAlignment="1">
      <alignment horizontal="center"/>
    </xf>
    <xf numFmtId="4" fontId="12" fillId="0" borderId="1" xfId="2" applyNumberFormat="1" applyFont="1" applyFill="1" applyBorder="1" applyAlignment="1">
      <alignment horizontal="center"/>
    </xf>
    <xf numFmtId="0" fontId="13" fillId="0" borderId="0" xfId="0" applyFont="1" applyAlignment="1">
      <alignment horizontal="justify" vertical="center" wrapText="1"/>
    </xf>
    <xf numFmtId="165" fontId="4" fillId="2" borderId="1" xfId="0" applyNumberFormat="1" applyFont="1" applyFill="1" applyBorder="1" applyAlignment="1">
      <alignment horizontal="center"/>
    </xf>
    <xf numFmtId="43" fontId="40" fillId="0" borderId="1" xfId="2" applyFont="1" applyBorder="1" applyAlignment="1">
      <alignment horizontal="center"/>
    </xf>
    <xf numFmtId="0" fontId="20" fillId="3" borderId="25" xfId="0" applyFont="1" applyFill="1" applyBorder="1" applyAlignment="1">
      <alignment horizontal="center" wrapText="1"/>
    </xf>
    <xf numFmtId="0" fontId="7" fillId="0" borderId="0" xfId="0" applyFont="1"/>
    <xf numFmtId="0" fontId="46" fillId="0" borderId="0" xfId="0" applyFont="1"/>
    <xf numFmtId="0" fontId="48" fillId="0" borderId="0" xfId="0" applyFont="1"/>
    <xf numFmtId="0" fontId="12" fillId="0" borderId="1" xfId="0" applyFont="1" applyBorder="1" applyAlignment="1">
      <alignment vertical="center"/>
    </xf>
    <xf numFmtId="2" fontId="18" fillId="0" borderId="1" xfId="0" applyNumberFormat="1" applyFont="1" applyBorder="1" applyAlignment="1">
      <alignment horizontal="center" vertical="center"/>
    </xf>
    <xf numFmtId="3" fontId="47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/>
    <xf numFmtId="0" fontId="1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center" vertical="center" wrapText="1"/>
    </xf>
    <xf numFmtId="4" fontId="47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2" fontId="18" fillId="0" borderId="0" xfId="0" applyNumberFormat="1" applyFont="1" applyAlignment="1">
      <alignment horizontal="center" vertical="center"/>
    </xf>
    <xf numFmtId="173" fontId="37" fillId="3" borderId="0" xfId="0" applyNumberFormat="1" applyFont="1" applyFill="1" applyAlignment="1">
      <alignment horizontal="center" vertical="center" wrapText="1"/>
    </xf>
    <xf numFmtId="173" fontId="37" fillId="3" borderId="1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173" fontId="37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4" fontId="1" fillId="0" borderId="1" xfId="0" applyNumberFormat="1" applyFont="1" applyBorder="1"/>
    <xf numFmtId="2" fontId="1" fillId="0" borderId="1" xfId="0" applyNumberFormat="1" applyFont="1" applyBorder="1"/>
    <xf numFmtId="0" fontId="5" fillId="6" borderId="16" xfId="0" applyFont="1" applyFill="1" applyBorder="1" applyAlignment="1">
      <alignment horizontal="center" vertical="center" wrapText="1"/>
    </xf>
    <xf numFmtId="0" fontId="47" fillId="11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3" fontId="47" fillId="12" borderId="1" xfId="0" applyNumberFormat="1" applyFont="1" applyFill="1" applyBorder="1" applyAlignment="1">
      <alignment horizontal="center" vertical="center" wrapText="1"/>
    </xf>
    <xf numFmtId="1" fontId="48" fillId="0" borderId="1" xfId="0" applyNumberFormat="1" applyFont="1" applyBorder="1"/>
    <xf numFmtId="174" fontId="2" fillId="0" borderId="1" xfId="2" applyNumberFormat="1" applyFont="1" applyBorder="1" applyAlignment="1">
      <alignment horizontal="center"/>
    </xf>
    <xf numFmtId="0" fontId="50" fillId="0" borderId="1" xfId="0" applyFont="1" applyBorder="1" applyAlignment="1">
      <alignment horizontal="left" vertical="center" wrapText="1"/>
    </xf>
    <xf numFmtId="167" fontId="2" fillId="0" borderId="1" xfId="2" applyNumberFormat="1" applyFont="1" applyBorder="1" applyAlignment="1">
      <alignment horizontal="center"/>
    </xf>
    <xf numFmtId="174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2" fontId="18" fillId="0" borderId="16" xfId="0" applyNumberFormat="1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center" vertical="center"/>
    </xf>
    <xf numFmtId="0" fontId="41" fillId="10" borderId="0" xfId="0" applyFont="1" applyFill="1" applyAlignment="1">
      <alignment horizontal="center" vertical="center"/>
    </xf>
    <xf numFmtId="0" fontId="4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1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47" fillId="5" borderId="16" xfId="0" applyFont="1" applyFill="1" applyBorder="1" applyAlignment="1">
      <alignment horizontal="center" vertical="center"/>
    </xf>
    <xf numFmtId="0" fontId="47" fillId="5" borderId="12" xfId="0" applyFont="1" applyFill="1" applyBorder="1" applyAlignment="1">
      <alignment horizontal="center" vertical="center"/>
    </xf>
    <xf numFmtId="0" fontId="47" fillId="5" borderId="16" xfId="0" applyFont="1" applyFill="1" applyBorder="1" applyAlignment="1">
      <alignment horizontal="center" vertical="center" wrapText="1"/>
    </xf>
    <xf numFmtId="0" fontId="47" fillId="5" borderId="12" xfId="0" applyFont="1" applyFill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2" fillId="0" borderId="0" xfId="0" applyFont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35" fillId="0" borderId="0" xfId="0" applyFont="1" applyAlignment="1">
      <alignment horizontal="left" vertical="center" wrapText="1"/>
    </xf>
    <xf numFmtId="1" fontId="37" fillId="3" borderId="1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justify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wrapText="1"/>
    </xf>
    <xf numFmtId="0" fontId="2" fillId="0" borderId="2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1" fontId="37" fillId="3" borderId="2" xfId="0" applyNumberFormat="1" applyFont="1" applyFill="1" applyBorder="1" applyAlignment="1">
      <alignment horizontal="center" vertical="center" wrapText="1"/>
    </xf>
    <xf numFmtId="1" fontId="37" fillId="3" borderId="3" xfId="0" applyNumberFormat="1" applyFont="1" applyFill="1" applyBorder="1" applyAlignment="1">
      <alignment horizontal="center" vertical="center" wrapText="1"/>
    </xf>
    <xf numFmtId="167" fontId="37" fillId="3" borderId="2" xfId="0" applyNumberFormat="1" applyFont="1" applyFill="1" applyBorder="1" applyAlignment="1">
      <alignment horizontal="center" vertical="center" wrapText="1"/>
    </xf>
    <xf numFmtId="167" fontId="37" fillId="3" borderId="3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3" fontId="12" fillId="0" borderId="2" xfId="2" applyNumberFormat="1" applyFont="1" applyBorder="1" applyAlignment="1">
      <alignment horizontal="center" vertical="center"/>
    </xf>
    <xf numFmtId="3" fontId="12" fillId="0" borderId="11" xfId="2" applyNumberFormat="1" applyFont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173" fontId="37" fillId="3" borderId="2" xfId="0" applyNumberFormat="1" applyFont="1" applyFill="1" applyBorder="1" applyAlignment="1">
      <alignment horizontal="center" vertical="center" wrapText="1"/>
    </xf>
    <xf numFmtId="173" fontId="37" fillId="3" borderId="3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12">
    <cellStyle name="Гиперссылка" xfId="1" builtinId="8"/>
    <cellStyle name="Обычный" xfId="0" builtinId="0"/>
    <cellStyle name="Обычный 2" xfId="9" xr:uid="{00000000-0005-0000-0000-000002000000}"/>
    <cellStyle name="Обычный 9" xfId="3" xr:uid="{00000000-0005-0000-0000-000003000000}"/>
    <cellStyle name="Финансовый" xfId="2" builtinId="3"/>
    <cellStyle name="Финансовый 2" xfId="4" xr:uid="{00000000-0005-0000-0000-000005000000}"/>
    <cellStyle name="Финансовый 2 2" xfId="7" xr:uid="{00000000-0005-0000-0000-000006000000}"/>
    <cellStyle name="Финансовый 3" xfId="5" xr:uid="{00000000-0005-0000-0000-000007000000}"/>
    <cellStyle name="Финансовый 4" xfId="6" xr:uid="{00000000-0005-0000-0000-000008000000}"/>
    <cellStyle name="Финансовый 4 2" xfId="8" xr:uid="{00000000-0005-0000-0000-000009000000}"/>
    <cellStyle name="Финансовый 5" xfId="11" xr:uid="{00000000-0005-0000-0000-00000A000000}"/>
    <cellStyle name="Финансовый 6" xfId="10" xr:uid="{00000000-0005-0000-0000-00000B000000}"/>
  </cellStyles>
  <dxfs count="11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CC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173489</xdr:colOff>
      <xdr:row>4</xdr:row>
      <xdr:rowOff>175193</xdr:rowOff>
    </xdr:from>
    <xdr:to>
      <xdr:col>1</xdr:col>
      <xdr:colOff>1934726</xdr:colOff>
      <xdr:row>10</xdr:row>
      <xdr:rowOff>128987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392C9E7-1491-48EC-A03A-679318219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751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4A52C49-107B-4244-AA45-81E62D896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751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A7CF21F-5AE5-43C0-997E-DFCDF9005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089593"/>
          <a:ext cx="1767587" cy="1601619"/>
        </a:xfrm>
        <a:prstGeom prst="rect">
          <a:avLst/>
        </a:prstGeom>
      </xdr:spPr>
    </xdr:pic>
    <xdr:clientData/>
  </xdr:twoCellAnchor>
  <xdr:twoCellAnchor editAs="oneCell">
    <xdr:from>
      <xdr:col>1</xdr:col>
      <xdr:colOff>173489</xdr:colOff>
      <xdr:row>4</xdr:row>
      <xdr:rowOff>175193</xdr:rowOff>
    </xdr:from>
    <xdr:to>
      <xdr:col>1</xdr:col>
      <xdr:colOff>1941076</xdr:colOff>
      <xdr:row>10</xdr:row>
      <xdr:rowOff>71837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4BAD05C-41A3-46D2-B683-72DBB9689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089" y="1089593"/>
          <a:ext cx="1767587" cy="1601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2;&#1083;&#1100;&#1082;&#1091;&#1083;&#1103;&#1090;&#1086;&#1088;&#1099;/2024%20&#1075;&#1086;&#1076;/&#1092;&#1077;&#1074;&#1088;&#1072;&#1083;&#1100;%202024&#1075;/&#1050;&#1072;&#1083;&#1100;&#1082;&#1091;&#1083;&#1103;&#1090;&#1086;&#1088;%20&#1056;&#1041;%20&#1092;&#1077;&#1074;&#1088;&#1072;&#1083;&#1100;%202024&#1075;%20&#1074;%20&#1088;&#1091;&#1073;&#1083;&#1103;&#1093;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естр сырья"/>
      <sheetName val="свод"/>
      <sheetName val="сырье к-м для свиней"/>
      <sheetName val="сырье к-м для КРС"/>
      <sheetName val="сырье к-м для птиц"/>
      <sheetName val="БНБК_премиксы"/>
      <sheetName val="З-СК-1 №10548"/>
      <sheetName val="ПА КС 1-1 №10585"/>
      <sheetName val="З-СК-10 №10549"/>
      <sheetName val="ПА КС 2 №10586"/>
      <sheetName val="З-СК-11 №10550"/>
      <sheetName val="ПА КС 3-1 №10587"/>
      <sheetName val="З-СК-16 №10551"/>
      <sheetName val="ПА КС 3-2 №10588"/>
      <sheetName val="З-СК-21 №10552"/>
      <sheetName val="ПА КС 3-3 №10589"/>
      <sheetName val="З-СК-26 №10553"/>
      <sheetName val="ПА КС 4-1 №10590"/>
      <sheetName val="З-СК-31 №10554"/>
      <sheetName val="ПА КС 4-2 №10591"/>
      <sheetName val="КК-55 15200"/>
      <sheetName val="ПА КС4-2 20903"/>
      <sheetName val="КД-К-1 №12674"/>
      <sheetName val="ПА ПКР-1 №11026"/>
      <sheetName val="КД-К-2 №12675"/>
      <sheetName val="ПА ПКР-2 для КР-2 №11027"/>
      <sheetName val=" КД-К-3 №12669"/>
      <sheetName val="ПА ПКР-2 КР-3 №11028"/>
      <sheetName val="КД-К-60С №12670"/>
      <sheetName val="ПА П 60-1 №11029"/>
      <sheetName val="КД-К-61С эконом №12671"/>
      <sheetName val="ПРЕМИКС П 60-3 №11030 эконом"/>
      <sheetName val="КД-К-61С стандарт №12672"/>
      <sheetName val="ПРЕМИКС П 60-3 №11031 стандарт"/>
      <sheetName val="КД-К-61С премиум №12673"/>
      <sheetName val="ПРЕМИКС П 60-3 №11032 премиум"/>
      <sheetName val="КД-П-2-1 16978"/>
      <sheetName val="КД-П-2-2 16979"/>
      <sheetName val="КД-П-3 16980"/>
      <sheetName val="ПРЕМИКС П1-2 12576"/>
      <sheetName val="КД-П-1-14 16981"/>
      <sheetName val="КД-П-1-15 16982"/>
      <sheetName val="КД-П-1-16 16983"/>
      <sheetName val="ПРЕМИКС П1-2 12577"/>
      <sheetName val="КД-П-1-14 +красит 16984"/>
      <sheetName val="КД-П-1-15 +красит 16985"/>
      <sheetName val="КД-П-1-16 +красит 16986"/>
      <sheetName val="ПРЕМИКС П1-2 +красит 12578"/>
      <sheetName val="КД-П-5-1 16987"/>
      <sheetName val="ПРЕМИКС П5-1-1 12579"/>
      <sheetName val="КД-П-5-2 16988"/>
      <sheetName val="ПРЕМИКС П5-2-1 12580"/>
      <sheetName val="КД-П-6 16989"/>
      <sheetName val="ПРЕМИКС П6-1-1 12581"/>
      <sheetName val="КД-П-24 21220"/>
      <sheetName val="ПРЕМИКС П1-1 21489"/>
      <sheetName val="КД-П-11 21292"/>
      <sheetName val="ПРЕМИКС П5-1 21905"/>
      <sheetName val="КД-П-16 21298"/>
      <sheetName val="ПРЕМИКС П1-2 21911"/>
      <sheetName val="КК-82 21231"/>
      <sheetName val="ПРЕМИКС П-80-1 21837"/>
      <sheetName val="К-130 21232"/>
      <sheetName val="ПРЕМИКС П-80-1 21838"/>
      <sheetName val="КК-70 21230"/>
      <sheetName val="ПРЕМИКС П-71-1 21839"/>
      <sheetName val="КК-92 15791"/>
      <sheetName val="ПРЕМИКС ПБ-4 16803"/>
      <sheetName val="КСК-2 20837"/>
      <sheetName val="ПРЕМИКС П-160 20837"/>
      <sheetName val="КСС-1 22259"/>
      <sheetName val="ПРЕМИКС П-150 23218"/>
      <sheetName val="К-110-ЭП 17377"/>
      <sheetName val="К-111-ЭП 17378"/>
      <sheetName val="ПРЕМИКС ПА ПК-100 21808"/>
      <sheetName val="КО-115-2 17379 Старт"/>
      <sheetName val="КО-115-2 17380 Рост"/>
      <sheetName val="КО-115-2 17381 Финиш"/>
      <sheetName val="ПРЕМИКС ПА ПЦВ 10310"/>
      <sheetName val="КО-115-2 17370 Start"/>
      <sheetName val="ПРЕМИКС ПА ПЦВ 10476"/>
      <sheetName val="КО-115-2 17371 Start"/>
      <sheetName val="ПРЕМИКС ПА ПЦВ 10477"/>
      <sheetName val="КО-115-2 17372 Start"/>
      <sheetName val="ПРЕМИКС ПА ПЦВ 10478"/>
      <sheetName val="КО-115-2 17373"/>
      <sheetName val="ПРЕМИКС ПА ПЦВ 10479"/>
      <sheetName val="КО-115-2 17374"/>
      <sheetName val="ПРЕМИКС ПА ПЦВ 10480"/>
      <sheetName val="КО-115-2 17375"/>
      <sheetName val="ПРЕМИКС ПА ПЦВ 10481"/>
      <sheetName val="КО-115-2 17376"/>
      <sheetName val="ПРЕМИКС ПА ПЦВ 10482"/>
    </sheetNames>
    <sheetDataSet>
      <sheetData sheetId="0"/>
      <sheetData sheetId="1">
        <row r="14">
          <cell r="O14" t="str">
            <v xml:space="preserve">З-СК-1 </v>
          </cell>
        </row>
      </sheetData>
      <sheetData sheetId="2"/>
      <sheetData sheetId="3"/>
      <sheetData sheetId="4"/>
      <sheetData sheetId="5">
        <row r="41">
          <cell r="D41">
            <v>1447.9831412806893</v>
          </cell>
          <cell r="F41">
            <v>1118.9395888534148</v>
          </cell>
          <cell r="H41">
            <v>1159.6200789290961</v>
          </cell>
          <cell r="J41">
            <v>1374.6109806281893</v>
          </cell>
          <cell r="L41">
            <v>2171.3625018709317</v>
          </cell>
          <cell r="N41">
            <v>2544.126815031057</v>
          </cell>
          <cell r="P41">
            <v>1630.4616212125206</v>
          </cell>
          <cell r="R41">
            <v>2171.3625018709317</v>
          </cell>
          <cell r="T41">
            <v>2772.328712334584</v>
          </cell>
          <cell r="V41">
            <v>2718.5037164192063</v>
          </cell>
          <cell r="X41">
            <v>2745.3257024248505</v>
          </cell>
          <cell r="Z41">
            <v>1569.5304949148549</v>
          </cell>
          <cell r="AB41">
            <v>1567.6575410227465</v>
          </cell>
          <cell r="AD41">
            <v>1692.0194141832085</v>
          </cell>
          <cell r="AF41">
            <v>1603.4830122577832</v>
          </cell>
          <cell r="AH41">
            <v>1343.4712321171148</v>
          </cell>
          <cell r="AJ41">
            <v>1813.6183602169208</v>
          </cell>
          <cell r="AL41">
            <v>1606.795358092219</v>
          </cell>
          <cell r="AN41">
            <v>1643.1388256486812</v>
          </cell>
          <cell r="AP41">
            <v>1813.6183602169208</v>
          </cell>
          <cell r="AR41">
            <v>1572.7472305642834</v>
          </cell>
          <cell r="AT41">
            <v>1670.3721262886811</v>
          </cell>
          <cell r="AV41">
            <v>1849.3214031395744</v>
          </cell>
          <cell r="AX41">
            <v>1727.4536774789885</v>
          </cell>
          <cell r="AZ41">
            <v>2180.4575074552977</v>
          </cell>
          <cell r="BB41">
            <v>2035.1911477355552</v>
          </cell>
          <cell r="BD41">
            <v>1843.1670027648786</v>
          </cell>
          <cell r="BF41">
            <v>1704.586481219628</v>
          </cell>
        </row>
      </sheetData>
      <sheetData sheetId="6">
        <row r="43">
          <cell r="F43">
            <v>667.82242223815319</v>
          </cell>
        </row>
      </sheetData>
      <sheetData sheetId="7"/>
      <sheetData sheetId="8">
        <row r="43">
          <cell r="F43">
            <v>836.44023830957997</v>
          </cell>
        </row>
      </sheetData>
      <sheetData sheetId="9"/>
      <sheetData sheetId="10">
        <row r="42">
          <cell r="F42">
            <v>1390.0303932790782</v>
          </cell>
        </row>
      </sheetData>
      <sheetData sheetId="11"/>
      <sheetData sheetId="12">
        <row r="45">
          <cell r="F45">
            <v>1250.1902764996107</v>
          </cell>
        </row>
      </sheetData>
      <sheetData sheetId="13"/>
      <sheetData sheetId="14">
        <row r="44">
          <cell r="F44">
            <v>1020.9312912081834</v>
          </cell>
        </row>
      </sheetData>
      <sheetData sheetId="15"/>
      <sheetData sheetId="16">
        <row r="43">
          <cell r="F43">
            <v>763.83595528123976</v>
          </cell>
        </row>
      </sheetData>
      <sheetData sheetId="17"/>
      <sheetData sheetId="18">
        <row r="43">
          <cell r="F43">
            <v>732.73859551393753</v>
          </cell>
        </row>
      </sheetData>
      <sheetData sheetId="19"/>
      <sheetData sheetId="20">
        <row r="43">
          <cell r="F43">
            <v>520.08691134805258</v>
          </cell>
        </row>
      </sheetData>
      <sheetData sheetId="21"/>
      <sheetData sheetId="22">
        <row r="30">
          <cell r="F30">
            <v>1153.0667291042296</v>
          </cell>
        </row>
      </sheetData>
      <sheetData sheetId="23"/>
      <sheetData sheetId="24">
        <row r="31">
          <cell r="F31">
            <v>881.4152705730454</v>
          </cell>
        </row>
      </sheetData>
      <sheetData sheetId="25"/>
      <sheetData sheetId="26">
        <row r="29">
          <cell r="F29">
            <v>565.43031961587258</v>
          </cell>
        </row>
      </sheetData>
      <sheetData sheetId="27"/>
      <sheetData sheetId="28">
        <row r="29">
          <cell r="F29">
            <v>625.42298216391293</v>
          </cell>
        </row>
      </sheetData>
      <sheetData sheetId="29"/>
      <sheetData sheetId="30">
        <row r="30">
          <cell r="F30">
            <v>667.48046636429194</v>
          </cell>
        </row>
      </sheetData>
      <sheetData sheetId="31"/>
      <sheetData sheetId="32">
        <row r="31">
          <cell r="F31">
            <v>859.53673300013691</v>
          </cell>
        </row>
      </sheetData>
      <sheetData sheetId="33"/>
      <sheetData sheetId="34">
        <row r="31">
          <cell r="F31">
            <v>939.30015513010278</v>
          </cell>
        </row>
      </sheetData>
      <sheetData sheetId="35"/>
      <sheetData sheetId="36">
        <row r="42">
          <cell r="F42">
            <v>1050.0963593994732</v>
          </cell>
        </row>
      </sheetData>
      <sheetData sheetId="37">
        <row r="42">
          <cell r="F42">
            <v>922.7556250191052</v>
          </cell>
        </row>
      </sheetData>
      <sheetData sheetId="38">
        <row r="42">
          <cell r="F42">
            <v>755.0039104813934</v>
          </cell>
        </row>
      </sheetData>
      <sheetData sheetId="39"/>
      <sheetData sheetId="40">
        <row r="42">
          <cell r="F42">
            <v>826.44159481242241</v>
          </cell>
        </row>
      </sheetData>
      <sheetData sheetId="41">
        <row r="42">
          <cell r="F42">
            <v>798.68530608774802</v>
          </cell>
        </row>
      </sheetData>
      <sheetData sheetId="42">
        <row r="42">
          <cell r="F42">
            <v>773.19277505032107</v>
          </cell>
        </row>
      </sheetData>
      <sheetData sheetId="43"/>
      <sheetData sheetId="44">
        <row r="42">
          <cell r="F42">
            <v>834.8653689183069</v>
          </cell>
        </row>
      </sheetData>
      <sheetData sheetId="45">
        <row r="41">
          <cell r="F41">
            <v>807.10908019363262</v>
          </cell>
        </row>
      </sheetData>
      <sheetData sheetId="46">
        <row r="42">
          <cell r="F42">
            <v>781.61654915620568</v>
          </cell>
        </row>
      </sheetData>
      <sheetData sheetId="47"/>
      <sheetData sheetId="48">
        <row r="43">
          <cell r="F43">
            <v>1313.3245589219707</v>
          </cell>
        </row>
      </sheetData>
      <sheetData sheetId="49"/>
      <sheetData sheetId="50">
        <row r="43">
          <cell r="F43">
            <v>1279.0586349522371</v>
          </cell>
        </row>
      </sheetData>
      <sheetData sheetId="51"/>
      <sheetData sheetId="52">
        <row r="43">
          <cell r="F43">
            <v>1144.1943435372691</v>
          </cell>
        </row>
      </sheetData>
      <sheetData sheetId="53"/>
      <sheetData sheetId="54">
        <row r="43">
          <cell r="F43">
            <v>1127.3857603007339</v>
          </cell>
        </row>
      </sheetData>
      <sheetData sheetId="55"/>
      <sheetData sheetId="56">
        <row r="42">
          <cell r="F42">
            <v>1689.7912056439288</v>
          </cell>
        </row>
      </sheetData>
      <sheetData sheetId="57"/>
      <sheetData sheetId="58">
        <row r="42">
          <cell r="F42">
            <v>1016.4687425345051</v>
          </cell>
        </row>
      </sheetData>
      <sheetData sheetId="59"/>
      <sheetData sheetId="60">
        <row r="42">
          <cell r="F42">
            <v>704.53684398082885</v>
          </cell>
        </row>
      </sheetData>
      <sheetData sheetId="61"/>
      <sheetData sheetId="62">
        <row r="42">
          <cell r="F42">
            <v>736.49910126642033</v>
          </cell>
        </row>
      </sheetData>
      <sheetData sheetId="63"/>
      <sheetData sheetId="64">
        <row r="42">
          <cell r="F42">
            <v>604.88911871380446</v>
          </cell>
        </row>
      </sheetData>
      <sheetData sheetId="65"/>
      <sheetData sheetId="66">
        <row r="42">
          <cell r="F42">
            <v>646.00901631642546</v>
          </cell>
        </row>
      </sheetData>
      <sheetData sheetId="67"/>
      <sheetData sheetId="68">
        <row r="44">
          <cell r="F44">
            <v>3978.9293378827024</v>
          </cell>
        </row>
      </sheetData>
      <sheetData sheetId="69"/>
      <sheetData sheetId="70">
        <row r="43">
          <cell r="F43" t="e">
            <v>#N/A</v>
          </cell>
        </row>
      </sheetData>
      <sheetData sheetId="71"/>
      <sheetData sheetId="72">
        <row r="39">
          <cell r="F39">
            <v>1051.3047572441851</v>
          </cell>
        </row>
      </sheetData>
      <sheetData sheetId="73">
        <row r="38">
          <cell r="F38">
            <v>838.10646567543768</v>
          </cell>
        </row>
      </sheetData>
      <sheetData sheetId="74"/>
      <sheetData sheetId="75">
        <row r="33">
          <cell r="G33">
            <v>5234.1605373770944</v>
          </cell>
        </row>
        <row r="41">
          <cell r="G41">
            <v>5200.3535040437609</v>
          </cell>
        </row>
      </sheetData>
      <sheetData sheetId="76">
        <row r="45">
          <cell r="G45">
            <v>5112.1908829798549</v>
          </cell>
        </row>
        <row r="53">
          <cell r="G53">
            <v>5078.3838496465214</v>
          </cell>
        </row>
      </sheetData>
      <sheetData sheetId="77">
        <row r="33">
          <cell r="G33">
            <v>4999.718162097749</v>
          </cell>
        </row>
        <row r="41">
          <cell r="G41">
            <v>4965.9111287644146</v>
          </cell>
        </row>
      </sheetData>
      <sheetData sheetId="78"/>
      <sheetData sheetId="79">
        <row r="32">
          <cell r="G32">
            <v>6694.3287672864717</v>
          </cell>
        </row>
        <row r="40">
          <cell r="G40">
            <v>6660.5217339531382</v>
          </cell>
        </row>
      </sheetData>
      <sheetData sheetId="80"/>
      <sheetData sheetId="81">
        <row r="32">
          <cell r="G32">
            <v>6603.0655316799111</v>
          </cell>
        </row>
        <row r="40">
          <cell r="G40">
            <v>6569.2584983465777</v>
          </cell>
        </row>
      </sheetData>
      <sheetData sheetId="82"/>
      <sheetData sheetId="83">
        <row r="33">
          <cell r="G33">
            <v>6616.5279614919282</v>
          </cell>
        </row>
        <row r="41">
          <cell r="G41">
            <v>6582.7209281585947</v>
          </cell>
        </row>
      </sheetData>
      <sheetData sheetId="84"/>
      <sheetData sheetId="85">
        <row r="33">
          <cell r="G33">
            <v>6096.2681854936818</v>
          </cell>
        </row>
        <row r="41">
          <cell r="G41">
            <v>6062.4611521603474</v>
          </cell>
        </row>
      </sheetData>
      <sheetData sheetId="86"/>
      <sheetData sheetId="87">
        <row r="33">
          <cell r="G33">
            <v>5954.9913937644469</v>
          </cell>
        </row>
        <row r="41">
          <cell r="G41">
            <v>5921.1843604311134</v>
          </cell>
        </row>
      </sheetData>
      <sheetData sheetId="88"/>
      <sheetData sheetId="89">
        <row r="33">
          <cell r="G33">
            <v>5873.2604174309363</v>
          </cell>
        </row>
        <row r="41">
          <cell r="G41">
            <v>5839.4533840976028</v>
          </cell>
        </row>
      </sheetData>
      <sheetData sheetId="90"/>
      <sheetData sheetId="91">
        <row r="33">
          <cell r="G33">
            <v>6057.0165606100336</v>
          </cell>
        </row>
        <row r="41">
          <cell r="G41">
            <v>6023.2095272767001</v>
          </cell>
        </row>
      </sheetData>
      <sheetData sheetId="9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nbc.by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nbc.by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bnbc.by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bnbc.by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bnbc.by/" TargetMode="External"/><Relationship Id="rId1" Type="http://schemas.openxmlformats.org/officeDocument/2006/relationships/hyperlink" Target="http://www.bnbc.by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bnbc.by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bnbc.b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nbc.by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nbc.by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bnbc.by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bnbc.by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bnbc.by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bnbc.by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bnbc.by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bnbc.b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T105"/>
  <sheetViews>
    <sheetView showGridLines="0" topLeftCell="A22" zoomScale="60" zoomScaleNormal="60" workbookViewId="0">
      <selection activeCell="M30" sqref="M30"/>
    </sheetView>
  </sheetViews>
  <sheetFormatPr defaultColWidth="9.140625" defaultRowHeight="14.25" outlineLevelRow="2" outlineLevelCol="1" x14ac:dyDescent="0.2"/>
  <cols>
    <col min="1" max="1" width="9.140625" style="1"/>
    <col min="2" max="2" width="29.42578125" style="1" customWidth="1"/>
    <col min="3" max="3" width="58.7109375" style="1" bestFit="1" customWidth="1"/>
    <col min="4" max="4" width="27.7109375" style="15" customWidth="1" outlineLevel="1"/>
    <col min="5" max="5" width="21.5703125" style="15" hidden="1" customWidth="1" outlineLevel="1"/>
    <col min="6" max="6" width="29.42578125" style="15" customWidth="1"/>
    <col min="7" max="7" width="29.7109375" style="1" customWidth="1"/>
    <col min="8" max="8" width="20.85546875" style="1" hidden="1" customWidth="1"/>
    <col min="9" max="9" width="23" style="1" hidden="1" customWidth="1"/>
    <col min="10" max="10" width="19.85546875" style="1" customWidth="1"/>
    <col min="11" max="11" width="24.140625" style="1" customWidth="1"/>
    <col min="12" max="12" width="22.140625" style="1" customWidth="1"/>
    <col min="13" max="13" width="56.5703125" style="1" customWidth="1" outlineLevel="1"/>
    <col min="14" max="14" width="21.42578125" style="1" customWidth="1"/>
    <col min="15" max="15" width="73" style="1" customWidth="1" outlineLevel="1"/>
    <col min="16" max="16" width="34.85546875" style="1" customWidth="1" outlineLevel="1"/>
    <col min="17" max="17" width="14.28515625" style="1" customWidth="1" outlineLevel="1"/>
    <col min="18" max="18" width="15.85546875" style="1" customWidth="1" outlineLevel="1"/>
    <col min="19" max="19" width="15.7109375" style="1" customWidth="1" outlineLevel="1"/>
    <col min="20" max="20" width="11.5703125" style="1" customWidth="1" outlineLevel="1"/>
    <col min="21" max="23" width="9.140625" style="1" customWidth="1"/>
    <col min="24" max="16384" width="9.140625" style="1"/>
  </cols>
  <sheetData>
    <row r="1" spans="2:20" ht="18" outlineLevel="2" x14ac:dyDescent="0.25">
      <c r="H1" s="134"/>
      <c r="I1" s="134"/>
      <c r="J1" s="134"/>
      <c r="K1" s="134"/>
    </row>
    <row r="2" spans="2:20" ht="18" outlineLevel="2" x14ac:dyDescent="0.25">
      <c r="H2" s="134"/>
      <c r="I2" s="134"/>
      <c r="J2" s="134"/>
      <c r="K2" s="134"/>
    </row>
    <row r="3" spans="2:20" ht="18" outlineLevel="2" x14ac:dyDescent="0.25">
      <c r="H3" s="134"/>
      <c r="I3" s="134"/>
      <c r="J3" s="134"/>
      <c r="K3" s="134"/>
    </row>
    <row r="4" spans="2:20" ht="18" outlineLevel="2" x14ac:dyDescent="0.25">
      <c r="H4" s="134"/>
      <c r="I4" s="134"/>
      <c r="J4" s="134"/>
      <c r="K4" s="134"/>
    </row>
    <row r="5" spans="2:20" outlineLevel="1" x14ac:dyDescent="0.2"/>
    <row r="6" spans="2:20" ht="32.25" customHeight="1" outlineLevel="1" x14ac:dyDescent="0.2">
      <c r="C6" s="195" t="s">
        <v>23</v>
      </c>
      <c r="D6" s="195"/>
      <c r="E6" s="195"/>
      <c r="F6" s="195"/>
      <c r="G6" s="195"/>
      <c r="H6" s="195"/>
      <c r="I6" s="195"/>
      <c r="J6" s="195"/>
      <c r="K6" s="195"/>
      <c r="L6" s="195"/>
      <c r="M6" s="195"/>
    </row>
    <row r="7" spans="2:20" ht="31.5" customHeight="1" outlineLevel="1" x14ac:dyDescent="0.2">
      <c r="C7" s="195" t="s">
        <v>24</v>
      </c>
      <c r="D7" s="195"/>
      <c r="E7" s="195"/>
      <c r="F7" s="195"/>
      <c r="G7" s="195"/>
      <c r="H7" s="195"/>
      <c r="I7" s="195"/>
      <c r="J7" s="195"/>
      <c r="K7" s="195"/>
      <c r="L7" s="195"/>
      <c r="M7" s="195"/>
    </row>
    <row r="8" spans="2:20" ht="21.75" customHeight="1" outlineLevel="1" x14ac:dyDescent="0.3">
      <c r="C8" s="196" t="s">
        <v>530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</row>
    <row r="9" spans="2:20" ht="19.5" customHeight="1" outlineLevel="1" x14ac:dyDescent="0.3">
      <c r="C9" s="197" t="s">
        <v>531</v>
      </c>
      <c r="D9" s="197"/>
      <c r="E9" s="197"/>
      <c r="F9" s="197"/>
      <c r="G9" s="197"/>
      <c r="H9" s="197"/>
      <c r="I9" s="197"/>
      <c r="J9" s="197"/>
      <c r="K9" s="197"/>
      <c r="L9" s="197"/>
      <c r="M9" s="197"/>
    </row>
    <row r="10" spans="2:20" ht="15" customHeight="1" outlineLevel="1" x14ac:dyDescent="0.2">
      <c r="C10" s="198" t="s">
        <v>27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</row>
    <row r="11" spans="2:20" ht="25.5" x14ac:dyDescent="0.35">
      <c r="C11" s="135"/>
    </row>
    <row r="12" spans="2:20" ht="82.5" customHeight="1" x14ac:dyDescent="0.25">
      <c r="B12" s="200" t="s">
        <v>37</v>
      </c>
      <c r="C12" s="200" t="s">
        <v>38</v>
      </c>
      <c r="D12" s="200" t="s">
        <v>0</v>
      </c>
      <c r="E12" s="200" t="s">
        <v>280</v>
      </c>
      <c r="F12" s="200" t="s">
        <v>532</v>
      </c>
      <c r="G12" s="202" t="s">
        <v>43</v>
      </c>
      <c r="H12" s="202" t="s">
        <v>533</v>
      </c>
      <c r="I12" s="202" t="s">
        <v>534</v>
      </c>
      <c r="J12" s="200" t="s">
        <v>535</v>
      </c>
      <c r="K12" s="165" t="s">
        <v>536</v>
      </c>
      <c r="L12" s="164" t="s">
        <v>640</v>
      </c>
      <c r="M12" s="136"/>
      <c r="N12" s="199" t="s">
        <v>641</v>
      </c>
      <c r="P12" s="160"/>
      <c r="Q12" s="179" t="s">
        <v>603</v>
      </c>
      <c r="R12" s="179" t="s">
        <v>604</v>
      </c>
      <c r="S12" s="179" t="s">
        <v>605</v>
      </c>
      <c r="T12" s="179" t="s">
        <v>606</v>
      </c>
    </row>
    <row r="13" spans="2:20" ht="34.5" customHeight="1" x14ac:dyDescent="0.25">
      <c r="B13" s="201"/>
      <c r="C13" s="201"/>
      <c r="D13" s="201"/>
      <c r="E13" s="201"/>
      <c r="F13" s="201"/>
      <c r="G13" s="203"/>
      <c r="H13" s="203"/>
      <c r="I13" s="203"/>
      <c r="J13" s="201"/>
      <c r="K13" s="165" t="s">
        <v>537</v>
      </c>
      <c r="L13" s="166" t="s">
        <v>537</v>
      </c>
      <c r="M13" s="136"/>
      <c r="N13" s="199"/>
      <c r="P13" s="1" t="s">
        <v>642</v>
      </c>
      <c r="Q13" s="180"/>
      <c r="R13" s="180"/>
      <c r="S13" s="180"/>
      <c r="T13" s="180"/>
    </row>
    <row r="14" spans="2:20" ht="28.5" customHeight="1" x14ac:dyDescent="0.25">
      <c r="B14" s="175" t="s">
        <v>538</v>
      </c>
      <c r="C14" s="63" t="s">
        <v>160</v>
      </c>
      <c r="D14" s="78" t="s">
        <v>318</v>
      </c>
      <c r="E14" s="79"/>
      <c r="F14" s="79"/>
      <c r="G14" s="137" t="s">
        <v>166</v>
      </c>
      <c r="H14" s="138"/>
      <c r="I14" s="124"/>
      <c r="J14" s="124" t="s">
        <v>511</v>
      </c>
      <c r="K14" s="167">
        <v>668</v>
      </c>
      <c r="L14" s="139">
        <f>'[1]З-СК-1 №10548'!F43</f>
        <v>667.82242223815319</v>
      </c>
      <c r="M14" s="140" t="str">
        <f t="shared" ref="M14:M46" si="0">D14&amp;" "&amp;F14</f>
        <v xml:space="preserve">З-СК-1 </v>
      </c>
      <c r="N14" s="168">
        <f>L14-K14</f>
        <v>-0.17757776184680552</v>
      </c>
      <c r="O14" s="1" t="str">
        <f t="shared" ref="O14:O55" si="1">D14&amp;" "&amp;F14</f>
        <v xml:space="preserve">З-СК-1 </v>
      </c>
      <c r="P14" s="161">
        <f>K14</f>
        <v>668</v>
      </c>
      <c r="Q14" s="162">
        <f t="shared" ref="Q14:Q81" si="2">L14</f>
        <v>667.82242223815319</v>
      </c>
      <c r="R14" s="163">
        <v>608.98515694981995</v>
      </c>
      <c r="S14" s="162">
        <f t="shared" ref="S14:S81" si="3">Q14-R14</f>
        <v>58.837265288333242</v>
      </c>
      <c r="T14" s="163">
        <f>Q14/R14*100</f>
        <v>109.66152698746012</v>
      </c>
    </row>
    <row r="15" spans="2:20" ht="28.5" customHeight="1" x14ac:dyDescent="0.25">
      <c r="B15" s="176"/>
      <c r="C15" s="63" t="s">
        <v>161</v>
      </c>
      <c r="D15" s="78" t="s">
        <v>319</v>
      </c>
      <c r="E15" s="79"/>
      <c r="F15" s="79"/>
      <c r="G15" s="137" t="s">
        <v>166</v>
      </c>
      <c r="H15" s="138"/>
      <c r="I15" s="124"/>
      <c r="J15" s="124" t="s">
        <v>511</v>
      </c>
      <c r="K15" s="167">
        <v>836</v>
      </c>
      <c r="L15" s="139">
        <f>'[1]З-СК-10 №10549'!F43</f>
        <v>836.44023830957997</v>
      </c>
      <c r="M15" s="140" t="str">
        <f t="shared" si="0"/>
        <v xml:space="preserve">З-СК-10 </v>
      </c>
      <c r="N15" s="168">
        <f t="shared" ref="N15:N82" si="4">L15-K15</f>
        <v>0.44023830957996779</v>
      </c>
      <c r="O15" s="1" t="str">
        <f t="shared" si="1"/>
        <v xml:space="preserve">З-СК-10 </v>
      </c>
      <c r="P15" s="161">
        <f t="shared" ref="P15:Q82" si="5">K15</f>
        <v>836</v>
      </c>
      <c r="Q15" s="162">
        <f t="shared" si="2"/>
        <v>836.44023830957997</v>
      </c>
      <c r="R15" s="163">
        <v>779.05769270870178</v>
      </c>
      <c r="S15" s="162">
        <f t="shared" si="3"/>
        <v>57.382545600878188</v>
      </c>
      <c r="T15" s="163">
        <f t="shared" ref="T15:T82" si="6">Q15/R15*100</f>
        <v>107.36563493794216</v>
      </c>
    </row>
    <row r="16" spans="2:20" ht="28.5" customHeight="1" x14ac:dyDescent="0.25">
      <c r="B16" s="176"/>
      <c r="C16" s="63" t="s">
        <v>256</v>
      </c>
      <c r="D16" s="78" t="s">
        <v>273</v>
      </c>
      <c r="E16" s="79"/>
      <c r="F16" s="79"/>
      <c r="G16" s="137" t="s">
        <v>166</v>
      </c>
      <c r="H16" s="138"/>
      <c r="I16" s="124"/>
      <c r="J16" s="124" t="s">
        <v>539</v>
      </c>
      <c r="K16" s="167">
        <v>1390</v>
      </c>
      <c r="L16" s="139">
        <f>'[1]З-СК-11 №10550'!F42</f>
        <v>1390.0303932790782</v>
      </c>
      <c r="M16" s="140" t="str">
        <f t="shared" si="0"/>
        <v xml:space="preserve">З-СК-11 </v>
      </c>
      <c r="N16" s="168">
        <f t="shared" si="4"/>
        <v>3.0393279078225532E-2</v>
      </c>
      <c r="O16" s="1" t="str">
        <f t="shared" si="1"/>
        <v xml:space="preserve">З-СК-11 </v>
      </c>
      <c r="P16" s="161">
        <f t="shared" si="5"/>
        <v>1390</v>
      </c>
      <c r="Q16" s="162">
        <f t="shared" si="2"/>
        <v>1390.0303932790782</v>
      </c>
      <c r="R16" s="163">
        <v>1338.8151011757284</v>
      </c>
      <c r="S16" s="162">
        <f t="shared" si="3"/>
        <v>51.215292103349839</v>
      </c>
      <c r="T16" s="163">
        <f t="shared" si="6"/>
        <v>103.82541936211905</v>
      </c>
    </row>
    <row r="17" spans="2:20" ht="28.5" customHeight="1" x14ac:dyDescent="0.25">
      <c r="B17" s="176"/>
      <c r="C17" s="63" t="s">
        <v>162</v>
      </c>
      <c r="D17" s="78" t="s">
        <v>320</v>
      </c>
      <c r="E17" s="79"/>
      <c r="F17" s="79"/>
      <c r="G17" s="137" t="s">
        <v>166</v>
      </c>
      <c r="H17" s="138"/>
      <c r="I17" s="124"/>
      <c r="J17" s="124" t="s">
        <v>539</v>
      </c>
      <c r="K17" s="167">
        <v>1250</v>
      </c>
      <c r="L17" s="139">
        <f>'[1]З-СК-16 №10551'!F45</f>
        <v>1250.1902764996107</v>
      </c>
      <c r="M17" s="140" t="str">
        <f t="shared" si="0"/>
        <v xml:space="preserve">З-СК-16 </v>
      </c>
      <c r="N17" s="168">
        <f t="shared" si="4"/>
        <v>0.19027649961071802</v>
      </c>
      <c r="O17" s="1" t="str">
        <f t="shared" si="1"/>
        <v xml:space="preserve">З-СК-16 </v>
      </c>
      <c r="P17" s="161">
        <f t="shared" si="5"/>
        <v>1250</v>
      </c>
      <c r="Q17" s="162">
        <f t="shared" si="2"/>
        <v>1250.1902764996107</v>
      </c>
      <c r="R17" s="163">
        <v>1196.3126494628561</v>
      </c>
      <c r="S17" s="162">
        <f t="shared" si="3"/>
        <v>53.877627036754575</v>
      </c>
      <c r="T17" s="163">
        <f t="shared" si="6"/>
        <v>104.50364100563057</v>
      </c>
    </row>
    <row r="18" spans="2:20" ht="28.5" customHeight="1" x14ac:dyDescent="0.25">
      <c r="B18" s="176"/>
      <c r="C18" s="63" t="s">
        <v>163</v>
      </c>
      <c r="D18" s="78" t="s">
        <v>274</v>
      </c>
      <c r="E18" s="79"/>
      <c r="F18" s="79"/>
      <c r="G18" s="137" t="s">
        <v>166</v>
      </c>
      <c r="H18" s="138"/>
      <c r="I18" s="124"/>
      <c r="J18" s="124" t="s">
        <v>511</v>
      </c>
      <c r="K18" s="167">
        <v>1021</v>
      </c>
      <c r="L18" s="139">
        <f>'[1]З-СК-21 №10552'!F44</f>
        <v>1020.9312912081834</v>
      </c>
      <c r="M18" s="140" t="str">
        <f t="shared" si="0"/>
        <v xml:space="preserve">З-СК-21 </v>
      </c>
      <c r="N18" s="168">
        <f t="shared" si="4"/>
        <v>-6.8708791816561643E-2</v>
      </c>
      <c r="O18" s="1" t="str">
        <f t="shared" si="1"/>
        <v xml:space="preserve">З-СК-21 </v>
      </c>
      <c r="P18" s="161">
        <f t="shared" si="5"/>
        <v>1021</v>
      </c>
      <c r="Q18" s="162">
        <f t="shared" si="2"/>
        <v>1020.9312912081834</v>
      </c>
      <c r="R18" s="163">
        <v>967.26271993315243</v>
      </c>
      <c r="S18" s="162">
        <f t="shared" si="3"/>
        <v>53.668571275031013</v>
      </c>
      <c r="T18" s="163">
        <f t="shared" si="6"/>
        <v>105.54849992344791</v>
      </c>
    </row>
    <row r="19" spans="2:20" ht="28.5" customHeight="1" x14ac:dyDescent="0.25">
      <c r="B19" s="176"/>
      <c r="C19" s="63" t="s">
        <v>164</v>
      </c>
      <c r="D19" s="78" t="s">
        <v>321</v>
      </c>
      <c r="E19" s="79"/>
      <c r="F19" s="79"/>
      <c r="G19" s="137" t="s">
        <v>166</v>
      </c>
      <c r="H19" s="138"/>
      <c r="I19" s="124"/>
      <c r="J19" s="124" t="s">
        <v>511</v>
      </c>
      <c r="K19" s="167">
        <v>764</v>
      </c>
      <c r="L19" s="139">
        <f>'[1]З-СК-26 №10553'!F43</f>
        <v>763.83595528123976</v>
      </c>
      <c r="M19" s="140" t="str">
        <f t="shared" si="0"/>
        <v xml:space="preserve">З-СК-26 </v>
      </c>
      <c r="N19" s="168">
        <f t="shared" si="4"/>
        <v>-0.16404471876023763</v>
      </c>
      <c r="O19" s="1" t="str">
        <f t="shared" si="1"/>
        <v xml:space="preserve">З-СК-26 </v>
      </c>
      <c r="P19" s="161">
        <f t="shared" si="5"/>
        <v>764</v>
      </c>
      <c r="Q19" s="162">
        <f t="shared" si="2"/>
        <v>763.83595528123976</v>
      </c>
      <c r="R19" s="163">
        <v>706.41532129861912</v>
      </c>
      <c r="S19" s="162">
        <f t="shared" si="3"/>
        <v>57.420633982620643</v>
      </c>
      <c r="T19" s="163">
        <f t="shared" si="6"/>
        <v>108.12845251955507</v>
      </c>
    </row>
    <row r="20" spans="2:20" ht="28.5" customHeight="1" x14ac:dyDescent="0.25">
      <c r="B20" s="176"/>
      <c r="C20" s="63" t="s">
        <v>165</v>
      </c>
      <c r="D20" s="78" t="s">
        <v>322</v>
      </c>
      <c r="E20" s="79"/>
      <c r="F20" s="79"/>
      <c r="G20" s="137" t="s">
        <v>166</v>
      </c>
      <c r="H20" s="138"/>
      <c r="I20" s="124"/>
      <c r="J20" s="124" t="s">
        <v>511</v>
      </c>
      <c r="K20" s="167">
        <v>733</v>
      </c>
      <c r="L20" s="139">
        <f>'[1]З-СК-31 №10554'!F43</f>
        <v>732.73859551393753</v>
      </c>
      <c r="M20" s="140" t="str">
        <f t="shared" si="0"/>
        <v xml:space="preserve">З-СК-31 </v>
      </c>
      <c r="N20" s="168">
        <f t="shared" si="4"/>
        <v>-0.26140448606247446</v>
      </c>
      <c r="O20" s="1" t="str">
        <f t="shared" si="1"/>
        <v xml:space="preserve">З-СК-31 </v>
      </c>
      <c r="P20" s="161">
        <f t="shared" si="5"/>
        <v>733</v>
      </c>
      <c r="Q20" s="162">
        <f t="shared" si="2"/>
        <v>732.73859551393753</v>
      </c>
      <c r="R20" s="163">
        <v>676.06521016699185</v>
      </c>
      <c r="S20" s="162">
        <f t="shared" si="3"/>
        <v>56.673385346945679</v>
      </c>
      <c r="T20" s="163">
        <f t="shared" si="6"/>
        <v>108.38282823826226</v>
      </c>
    </row>
    <row r="21" spans="2:20" ht="18" hidden="1" x14ac:dyDescent="0.25">
      <c r="B21" s="141" t="s">
        <v>540</v>
      </c>
      <c r="C21" s="63" t="s">
        <v>498</v>
      </c>
      <c r="D21" s="78" t="s">
        <v>512</v>
      </c>
      <c r="E21" s="79"/>
      <c r="F21" s="79"/>
      <c r="G21" s="137" t="s">
        <v>513</v>
      </c>
      <c r="H21" s="138"/>
      <c r="I21" s="124"/>
      <c r="J21" s="124" t="s">
        <v>511</v>
      </c>
      <c r="K21" s="167"/>
      <c r="L21" s="139">
        <f>'[1]КК-55 15200'!F43</f>
        <v>520.08691134805258</v>
      </c>
      <c r="M21" s="140" t="str">
        <f t="shared" si="0"/>
        <v xml:space="preserve">КК-55 </v>
      </c>
      <c r="N21" s="168">
        <f t="shared" si="4"/>
        <v>520.08691134805258</v>
      </c>
      <c r="O21" s="1" t="str">
        <f t="shared" si="1"/>
        <v xml:space="preserve">КК-55 </v>
      </c>
      <c r="P21" s="161">
        <f t="shared" si="5"/>
        <v>0</v>
      </c>
      <c r="Q21" s="162">
        <f t="shared" si="2"/>
        <v>520.08691134805258</v>
      </c>
      <c r="R21" s="163" t="e">
        <v>#N/A</v>
      </c>
      <c r="S21" s="162"/>
      <c r="T21" s="163" t="e">
        <f>Q21/R21*100</f>
        <v>#N/A</v>
      </c>
    </row>
    <row r="22" spans="2:20" ht="28.5" x14ac:dyDescent="0.25">
      <c r="B22" s="204" t="s">
        <v>720</v>
      </c>
      <c r="C22" s="63" t="s">
        <v>717</v>
      </c>
      <c r="D22" s="170" t="s">
        <v>721</v>
      </c>
      <c r="E22" s="79" t="s">
        <v>721</v>
      </c>
      <c r="F22" s="79"/>
      <c r="G22" s="137"/>
      <c r="H22" s="138"/>
      <c r="I22" s="124"/>
      <c r="J22" s="124"/>
      <c r="K22" s="167">
        <v>1278</v>
      </c>
      <c r="L22" s="139"/>
      <c r="M22" s="140" t="str">
        <f t="shared" si="0"/>
        <v xml:space="preserve">КР-1 </v>
      </c>
      <c r="N22" s="168"/>
      <c r="P22" s="161"/>
      <c r="Q22" s="162"/>
      <c r="R22" s="163"/>
      <c r="S22" s="162"/>
      <c r="T22" s="163"/>
    </row>
    <row r="23" spans="2:20" ht="28.5" x14ac:dyDescent="0.25">
      <c r="B23" s="205"/>
      <c r="C23" s="63" t="s">
        <v>718</v>
      </c>
      <c r="D23" s="170" t="s">
        <v>722</v>
      </c>
      <c r="E23" s="79" t="s">
        <v>722</v>
      </c>
      <c r="F23" s="79"/>
      <c r="G23" s="137"/>
      <c r="H23" s="138"/>
      <c r="I23" s="124"/>
      <c r="J23" s="124"/>
      <c r="K23" s="167">
        <v>837.9</v>
      </c>
      <c r="L23" s="139"/>
      <c r="M23" s="140" t="str">
        <f t="shared" si="0"/>
        <v xml:space="preserve">КР-2 </v>
      </c>
      <c r="N23" s="168"/>
      <c r="P23" s="161"/>
      <c r="Q23" s="162"/>
      <c r="R23" s="163"/>
      <c r="S23" s="162"/>
      <c r="T23" s="163"/>
    </row>
    <row r="24" spans="2:20" ht="28.5" x14ac:dyDescent="0.25">
      <c r="B24" s="206"/>
      <c r="C24" s="63" t="s">
        <v>719</v>
      </c>
      <c r="D24" s="170" t="s">
        <v>723</v>
      </c>
      <c r="E24" s="79" t="s">
        <v>723</v>
      </c>
      <c r="F24" s="79"/>
      <c r="G24" s="137"/>
      <c r="H24" s="138"/>
      <c r="I24" s="124"/>
      <c r="J24" s="124"/>
      <c r="K24" s="167">
        <v>568.5</v>
      </c>
      <c r="L24" s="139"/>
      <c r="M24" s="140" t="str">
        <f t="shared" si="0"/>
        <v xml:space="preserve">КР-3 </v>
      </c>
      <c r="N24" s="168"/>
      <c r="P24" s="161"/>
      <c r="Q24" s="162"/>
      <c r="R24" s="163"/>
      <c r="S24" s="162"/>
      <c r="T24" s="163"/>
    </row>
    <row r="25" spans="2:20" ht="28.5" x14ac:dyDescent="0.25">
      <c r="B25" s="175" t="s">
        <v>541</v>
      </c>
      <c r="C25" s="63" t="s">
        <v>177</v>
      </c>
      <c r="D25" s="170" t="s">
        <v>724</v>
      </c>
      <c r="E25" s="79"/>
      <c r="F25" s="79"/>
      <c r="G25" s="137"/>
      <c r="H25" s="138"/>
      <c r="I25" s="124"/>
      <c r="J25" s="124"/>
      <c r="K25" s="167">
        <v>1509</v>
      </c>
      <c r="L25" s="139"/>
      <c r="M25" s="140" t="str">
        <f t="shared" si="0"/>
        <v xml:space="preserve">КД-К-1 ПРЕМИУМ </v>
      </c>
      <c r="N25" s="168"/>
      <c r="P25" s="161"/>
      <c r="Q25" s="162"/>
      <c r="R25" s="163"/>
      <c r="S25" s="162"/>
      <c r="T25" s="163"/>
    </row>
    <row r="26" spans="2:20" ht="28.5" customHeight="1" x14ac:dyDescent="0.25">
      <c r="B26" s="176"/>
      <c r="C26" s="63" t="s">
        <v>177</v>
      </c>
      <c r="D26" s="78" t="s">
        <v>167</v>
      </c>
      <c r="E26" s="79"/>
      <c r="F26" s="79"/>
      <c r="G26" s="78" t="s">
        <v>176</v>
      </c>
      <c r="H26" s="138"/>
      <c r="I26" s="124"/>
      <c r="J26" s="124" t="s">
        <v>539</v>
      </c>
      <c r="K26" s="167">
        <v>1153</v>
      </c>
      <c r="L26" s="139">
        <f>'[1]КД-К-1 №12674'!F30</f>
        <v>1153.0667291042296</v>
      </c>
      <c r="M26" s="140" t="str">
        <f t="shared" si="0"/>
        <v xml:space="preserve"> КД-К-1 </v>
      </c>
      <c r="N26" s="168">
        <f t="shared" si="4"/>
        <v>6.6729104229580116E-2</v>
      </c>
      <c r="O26" s="1" t="str">
        <f t="shared" si="1"/>
        <v xml:space="preserve"> КД-К-1 </v>
      </c>
      <c r="P26" s="161">
        <f t="shared" si="5"/>
        <v>1153</v>
      </c>
      <c r="Q26" s="162">
        <f t="shared" si="2"/>
        <v>1153.0667291042296</v>
      </c>
      <c r="R26" s="163">
        <v>1100.0789433762495</v>
      </c>
      <c r="S26" s="162">
        <f t="shared" si="3"/>
        <v>52.987785727980054</v>
      </c>
      <c r="T26" s="163">
        <f t="shared" si="6"/>
        <v>104.81672574927717</v>
      </c>
    </row>
    <row r="27" spans="2:20" ht="28.5" customHeight="1" x14ac:dyDescent="0.25">
      <c r="B27" s="176"/>
      <c r="C27" s="63" t="s">
        <v>542</v>
      </c>
      <c r="D27" s="78" t="s">
        <v>168</v>
      </c>
      <c r="E27" s="79"/>
      <c r="F27" s="79"/>
      <c r="G27" s="78" t="s">
        <v>176</v>
      </c>
      <c r="H27" s="138"/>
      <c r="I27" s="124"/>
      <c r="J27" s="124" t="s">
        <v>539</v>
      </c>
      <c r="K27" s="167">
        <v>881</v>
      </c>
      <c r="L27" s="139">
        <f>'[1]КД-К-2 №12675'!F31</f>
        <v>881.4152705730454</v>
      </c>
      <c r="M27" s="140" t="str">
        <f t="shared" si="0"/>
        <v xml:space="preserve">КД-К-2 </v>
      </c>
      <c r="N27" s="168">
        <f t="shared" si="4"/>
        <v>0.41527057304540449</v>
      </c>
      <c r="O27" s="1" t="str">
        <f t="shared" si="1"/>
        <v xml:space="preserve">КД-К-2 </v>
      </c>
      <c r="P27" s="161">
        <f t="shared" si="5"/>
        <v>881</v>
      </c>
      <c r="Q27" s="162">
        <f t="shared" si="2"/>
        <v>881.4152705730454</v>
      </c>
      <c r="R27" s="163">
        <v>825.51220771072906</v>
      </c>
      <c r="S27" s="162">
        <f t="shared" si="3"/>
        <v>55.903062862316347</v>
      </c>
      <c r="T27" s="163">
        <f t="shared" si="6"/>
        <v>106.77192442948167</v>
      </c>
    </row>
    <row r="28" spans="2:20" ht="41.25" customHeight="1" x14ac:dyDescent="0.25">
      <c r="B28" s="176"/>
      <c r="C28" s="63" t="s">
        <v>131</v>
      </c>
      <c r="D28" s="78" t="s">
        <v>169</v>
      </c>
      <c r="E28" s="79"/>
      <c r="F28" s="79"/>
      <c r="G28" s="78" t="s">
        <v>176</v>
      </c>
      <c r="H28" s="138"/>
      <c r="I28" s="124"/>
      <c r="J28" s="124" t="s">
        <v>511</v>
      </c>
      <c r="K28" s="167">
        <v>565</v>
      </c>
      <c r="L28" s="139">
        <f>'[1] КД-К-3 №12669'!F29</f>
        <v>565.43031961587258</v>
      </c>
      <c r="M28" s="140" t="str">
        <f t="shared" si="0"/>
        <v xml:space="preserve">КД-К-3 </v>
      </c>
      <c r="N28" s="168">
        <f t="shared" si="4"/>
        <v>0.43031961587257683</v>
      </c>
      <c r="O28" s="1" t="str">
        <f t="shared" si="1"/>
        <v xml:space="preserve">КД-К-3 </v>
      </c>
      <c r="P28" s="161">
        <f t="shared" si="5"/>
        <v>565</v>
      </c>
      <c r="Q28" s="162">
        <f t="shared" si="2"/>
        <v>565.43031961587258</v>
      </c>
      <c r="R28" s="163">
        <v>509.1047383616322</v>
      </c>
      <c r="S28" s="162">
        <f t="shared" si="3"/>
        <v>56.325581254240376</v>
      </c>
      <c r="T28" s="163">
        <f t="shared" si="6"/>
        <v>111.06365292051763</v>
      </c>
    </row>
    <row r="29" spans="2:20" ht="28.5" customHeight="1" x14ac:dyDescent="0.25">
      <c r="B29" s="176"/>
      <c r="C29" s="63" t="s">
        <v>516</v>
      </c>
      <c r="D29" s="78" t="s">
        <v>170</v>
      </c>
      <c r="E29" s="79"/>
      <c r="F29" s="79"/>
      <c r="G29" s="78" t="s">
        <v>176</v>
      </c>
      <c r="H29" s="138"/>
      <c r="I29" s="124"/>
      <c r="J29" s="124" t="s">
        <v>511</v>
      </c>
      <c r="K29" s="167">
        <v>625</v>
      </c>
      <c r="L29" s="139">
        <f>'[1]КД-К-60С №12670'!F29</f>
        <v>625.42298216391293</v>
      </c>
      <c r="M29" s="140" t="str">
        <f t="shared" si="0"/>
        <v xml:space="preserve">КД-К-60С </v>
      </c>
      <c r="N29" s="168">
        <f t="shared" si="4"/>
        <v>0.42298216391293408</v>
      </c>
      <c r="O29" s="1" t="str">
        <f t="shared" si="1"/>
        <v xml:space="preserve">КД-К-60С </v>
      </c>
      <c r="P29" s="161">
        <f t="shared" si="5"/>
        <v>625</v>
      </c>
      <c r="Q29" s="162">
        <f t="shared" si="2"/>
        <v>625.42298216391293</v>
      </c>
      <c r="R29" s="163">
        <v>567.80353200066008</v>
      </c>
      <c r="S29" s="162">
        <f t="shared" si="3"/>
        <v>57.61945016325285</v>
      </c>
      <c r="T29" s="163">
        <f t="shared" si="6"/>
        <v>110.14777945466987</v>
      </c>
    </row>
    <row r="30" spans="2:20" ht="28.5" customHeight="1" x14ac:dyDescent="0.25">
      <c r="B30" s="176"/>
      <c r="C30" s="63" t="s">
        <v>132</v>
      </c>
      <c r="D30" s="78" t="s">
        <v>171</v>
      </c>
      <c r="E30" s="79"/>
      <c r="F30" s="79" t="s">
        <v>172</v>
      </c>
      <c r="G30" s="78" t="s">
        <v>176</v>
      </c>
      <c r="H30" s="138"/>
      <c r="I30" s="124"/>
      <c r="J30" s="124" t="s">
        <v>511</v>
      </c>
      <c r="K30" s="167">
        <v>670</v>
      </c>
      <c r="L30" s="139">
        <f>'[1]КД-К-61С эконом №12671'!F30</f>
        <v>667.48046636429194</v>
      </c>
      <c r="M30" s="140" t="str">
        <f t="shared" si="0"/>
        <v>КД-К-61С эконом</v>
      </c>
      <c r="N30" s="168">
        <f t="shared" si="4"/>
        <v>-2.5195336357080578</v>
      </c>
      <c r="O30" s="1" t="str">
        <f t="shared" si="1"/>
        <v>КД-К-61С эконом</v>
      </c>
      <c r="P30" s="161">
        <f t="shared" si="5"/>
        <v>670</v>
      </c>
      <c r="Q30" s="162">
        <f t="shared" si="2"/>
        <v>667.48046636429194</v>
      </c>
      <c r="R30" s="163">
        <v>607.78595920081762</v>
      </c>
      <c r="S30" s="162">
        <f t="shared" si="3"/>
        <v>59.694507163474327</v>
      </c>
      <c r="T30" s="163">
        <f t="shared" si="6"/>
        <v>109.82163313577811</v>
      </c>
    </row>
    <row r="31" spans="2:20" ht="28.5" customHeight="1" x14ac:dyDescent="0.25">
      <c r="B31" s="176"/>
      <c r="C31" s="63" t="s">
        <v>132</v>
      </c>
      <c r="D31" s="78" t="s">
        <v>171</v>
      </c>
      <c r="E31" s="79"/>
      <c r="F31" s="79" t="s">
        <v>173</v>
      </c>
      <c r="G31" s="78" t="s">
        <v>176</v>
      </c>
      <c r="H31" s="138"/>
      <c r="I31" s="124"/>
      <c r="J31" s="124" t="s">
        <v>511</v>
      </c>
      <c r="K31" s="167">
        <v>860</v>
      </c>
      <c r="L31" s="139">
        <f>'[1]КД-К-61С стандарт №12672'!F31</f>
        <v>859.53673300013691</v>
      </c>
      <c r="M31" s="140" t="str">
        <f t="shared" si="0"/>
        <v>КД-К-61С стандарт</v>
      </c>
      <c r="N31" s="168">
        <f t="shared" si="4"/>
        <v>-0.4632669998630945</v>
      </c>
      <c r="O31" s="1" t="str">
        <f t="shared" si="1"/>
        <v>КД-К-61С стандарт</v>
      </c>
      <c r="P31" s="161">
        <f t="shared" si="5"/>
        <v>860</v>
      </c>
      <c r="Q31" s="162">
        <f t="shared" si="2"/>
        <v>859.53673300013691</v>
      </c>
      <c r="R31" s="163">
        <v>802.4573634597599</v>
      </c>
      <c r="S31" s="162">
        <f t="shared" si="3"/>
        <v>57.079369540377002</v>
      </c>
      <c r="T31" s="163">
        <f t="shared" si="6"/>
        <v>107.11307193871109</v>
      </c>
    </row>
    <row r="32" spans="2:20" ht="28.5" customHeight="1" x14ac:dyDescent="0.25">
      <c r="B32" s="177"/>
      <c r="C32" s="63" t="s">
        <v>132</v>
      </c>
      <c r="D32" s="78" t="s">
        <v>171</v>
      </c>
      <c r="E32" s="79"/>
      <c r="F32" s="79" t="s">
        <v>174</v>
      </c>
      <c r="G32" s="78" t="s">
        <v>176</v>
      </c>
      <c r="H32" s="138"/>
      <c r="I32" s="124"/>
      <c r="J32" s="124" t="s">
        <v>511</v>
      </c>
      <c r="K32" s="167">
        <v>949</v>
      </c>
      <c r="L32" s="139">
        <f>'[1]КД-К-61С премиум №12673'!F31</f>
        <v>939.30015513010278</v>
      </c>
      <c r="M32" s="140" t="str">
        <f t="shared" si="0"/>
        <v>КД-К-61С премиум</v>
      </c>
      <c r="N32" s="168">
        <f t="shared" si="4"/>
        <v>-9.6998448698972197</v>
      </c>
      <c r="O32" s="1" t="str">
        <f t="shared" si="1"/>
        <v>КД-К-61С премиум</v>
      </c>
      <c r="P32" s="161">
        <f t="shared" si="5"/>
        <v>949</v>
      </c>
      <c r="Q32" s="162">
        <f t="shared" si="2"/>
        <v>939.30015513010278</v>
      </c>
      <c r="R32" s="163">
        <v>881.43594815384108</v>
      </c>
      <c r="S32" s="162">
        <f t="shared" si="3"/>
        <v>57.864206976261698</v>
      </c>
      <c r="T32" s="163">
        <f t="shared" si="6"/>
        <v>106.56476594782158</v>
      </c>
    </row>
    <row r="33" spans="2:20" s="142" customFormat="1" ht="28.5" customHeight="1" x14ac:dyDescent="0.25">
      <c r="B33" s="178" t="s">
        <v>543</v>
      </c>
      <c r="C33" s="63" t="s">
        <v>544</v>
      </c>
      <c r="D33" s="77" t="s">
        <v>355</v>
      </c>
      <c r="E33" s="71"/>
      <c r="F33" s="71"/>
      <c r="G33" s="77" t="s">
        <v>213</v>
      </c>
      <c r="H33" s="124"/>
      <c r="I33" s="143"/>
      <c r="J33" s="124" t="s">
        <v>511</v>
      </c>
      <c r="K33" s="167">
        <v>1050</v>
      </c>
      <c r="L33" s="139">
        <f>'[1]КД-П-2-1 16978'!F42</f>
        <v>1050.0963593994732</v>
      </c>
      <c r="M33" s="140" t="str">
        <f t="shared" si="0"/>
        <v xml:space="preserve">КД-П-2-1 </v>
      </c>
      <c r="N33" s="168">
        <f t="shared" si="4"/>
        <v>9.6359399473158192E-2</v>
      </c>
      <c r="O33" s="1" t="str">
        <f t="shared" si="1"/>
        <v xml:space="preserve">КД-П-2-1 </v>
      </c>
      <c r="P33" s="161">
        <f t="shared" si="5"/>
        <v>1050</v>
      </c>
      <c r="Q33" s="162">
        <f t="shared" si="2"/>
        <v>1050.0963593994732</v>
      </c>
      <c r="R33" s="163">
        <v>996.22402436473328</v>
      </c>
      <c r="S33" s="162">
        <f t="shared" si="3"/>
        <v>53.872335034739876</v>
      </c>
      <c r="T33" s="163">
        <f t="shared" si="6"/>
        <v>105.40765266819308</v>
      </c>
    </row>
    <row r="34" spans="2:20" s="142" customFormat="1" ht="28.5" customHeight="1" x14ac:dyDescent="0.25">
      <c r="B34" s="178"/>
      <c r="C34" s="63" t="s">
        <v>545</v>
      </c>
      <c r="D34" s="77" t="s">
        <v>316</v>
      </c>
      <c r="E34" s="71"/>
      <c r="F34" s="71"/>
      <c r="G34" s="77" t="s">
        <v>213</v>
      </c>
      <c r="H34" s="124"/>
      <c r="I34" s="143"/>
      <c r="J34" s="124" t="s">
        <v>511</v>
      </c>
      <c r="K34" s="167">
        <v>923</v>
      </c>
      <c r="L34" s="139">
        <f>'[1]КД-П-2-2 16979'!F42</f>
        <v>922.7556250191052</v>
      </c>
      <c r="M34" s="140" t="str">
        <f t="shared" si="0"/>
        <v xml:space="preserve">КД-П-2-2 </v>
      </c>
      <c r="N34" s="168">
        <f t="shared" si="4"/>
        <v>-0.24437498089480414</v>
      </c>
      <c r="O34" s="1" t="str">
        <f t="shared" si="1"/>
        <v xml:space="preserve">КД-П-2-2 </v>
      </c>
      <c r="P34" s="161">
        <f t="shared" si="5"/>
        <v>923</v>
      </c>
      <c r="Q34" s="162">
        <f t="shared" si="2"/>
        <v>922.7556250191052</v>
      </c>
      <c r="R34" s="163">
        <v>867.31400598772177</v>
      </c>
      <c r="S34" s="162">
        <f t="shared" si="3"/>
        <v>55.441619031383425</v>
      </c>
      <c r="T34" s="163">
        <f t="shared" si="6"/>
        <v>106.39233526135034</v>
      </c>
    </row>
    <row r="35" spans="2:20" s="142" customFormat="1" ht="28.5" customHeight="1" x14ac:dyDescent="0.25">
      <c r="B35" s="178"/>
      <c r="C35" s="63" t="s">
        <v>546</v>
      </c>
      <c r="D35" s="78" t="s">
        <v>356</v>
      </c>
      <c r="E35" s="79"/>
      <c r="F35" s="71"/>
      <c r="G35" s="78" t="s">
        <v>213</v>
      </c>
      <c r="H35" s="138"/>
      <c r="I35" s="143"/>
      <c r="J35" s="124" t="s">
        <v>511</v>
      </c>
      <c r="K35" s="167">
        <v>755</v>
      </c>
      <c r="L35" s="144">
        <f>'[1]КД-П-3 16980'!F42</f>
        <v>755.0039104813934</v>
      </c>
      <c r="M35" s="140" t="str">
        <f t="shared" si="0"/>
        <v xml:space="preserve">КД-П-3 </v>
      </c>
      <c r="N35" s="168">
        <f t="shared" si="4"/>
        <v>3.9104813934045524E-3</v>
      </c>
      <c r="O35" s="1" t="str">
        <f t="shared" si="1"/>
        <v xml:space="preserve">КД-П-3 </v>
      </c>
      <c r="P35" s="161">
        <f t="shared" si="5"/>
        <v>755</v>
      </c>
      <c r="Q35" s="162">
        <f t="shared" si="2"/>
        <v>755.0039104813934</v>
      </c>
      <c r="R35" s="163">
        <v>697.52114206043848</v>
      </c>
      <c r="S35" s="162">
        <f t="shared" si="3"/>
        <v>57.482768420954926</v>
      </c>
      <c r="T35" s="163">
        <f t="shared" si="6"/>
        <v>108.24100732648103</v>
      </c>
    </row>
    <row r="36" spans="2:20" s="142" customFormat="1" ht="28.5" customHeight="1" x14ac:dyDescent="0.25">
      <c r="B36" s="178"/>
      <c r="C36" s="63" t="s">
        <v>547</v>
      </c>
      <c r="D36" s="78" t="s">
        <v>357</v>
      </c>
      <c r="E36" s="79"/>
      <c r="F36" s="71"/>
      <c r="G36" s="78" t="s">
        <v>213</v>
      </c>
      <c r="H36" s="138"/>
      <c r="I36" s="143"/>
      <c r="J36" s="124" t="s">
        <v>511</v>
      </c>
      <c r="K36" s="167">
        <v>905</v>
      </c>
      <c r="L36" s="144">
        <f>'[1]КД-П-1-14 16981'!F42</f>
        <v>826.44159481242241</v>
      </c>
      <c r="M36" s="140" t="str">
        <f t="shared" si="0"/>
        <v xml:space="preserve">КД-П-1-14 </v>
      </c>
      <c r="N36" s="168">
        <f t="shared" si="4"/>
        <v>-78.558405187577591</v>
      </c>
      <c r="O36" s="1" t="str">
        <f t="shared" si="1"/>
        <v xml:space="preserve">КД-П-1-14 </v>
      </c>
      <c r="P36" s="161">
        <f t="shared" si="5"/>
        <v>905</v>
      </c>
      <c r="Q36" s="162">
        <f t="shared" si="2"/>
        <v>826.44159481242241</v>
      </c>
      <c r="R36" s="163">
        <v>768.53643969444704</v>
      </c>
      <c r="S36" s="162">
        <f t="shared" si="3"/>
        <v>57.905155117975369</v>
      </c>
      <c r="T36" s="163">
        <f t="shared" si="6"/>
        <v>107.53447099281293</v>
      </c>
    </row>
    <row r="37" spans="2:20" s="142" customFormat="1" ht="28.5" customHeight="1" x14ac:dyDescent="0.25">
      <c r="B37" s="178"/>
      <c r="C37" s="63" t="s">
        <v>548</v>
      </c>
      <c r="D37" s="78" t="s">
        <v>357</v>
      </c>
      <c r="E37" s="79"/>
      <c r="F37" s="71" t="s">
        <v>354</v>
      </c>
      <c r="G37" s="78" t="s">
        <v>213</v>
      </c>
      <c r="H37" s="138"/>
      <c r="I37" s="143"/>
      <c r="J37" s="124" t="s">
        <v>511</v>
      </c>
      <c r="K37" s="167">
        <v>909</v>
      </c>
      <c r="L37" s="144">
        <f>'[1]КД-П-1-14 +красит 16984'!F42</f>
        <v>834.8653689183069</v>
      </c>
      <c r="M37" s="140" t="str">
        <f t="shared" si="0"/>
        <v>КД-П-1-14 краситель</v>
      </c>
      <c r="N37" s="168">
        <f t="shared" si="4"/>
        <v>-74.134631081693101</v>
      </c>
      <c r="O37" s="1" t="str">
        <f t="shared" si="1"/>
        <v>КД-П-1-14 краситель</v>
      </c>
      <c r="P37" s="161">
        <f t="shared" si="5"/>
        <v>909</v>
      </c>
      <c r="Q37" s="162">
        <f t="shared" si="2"/>
        <v>834.8653689183069</v>
      </c>
      <c r="R37" s="163">
        <v>776.95689970433159</v>
      </c>
      <c r="S37" s="162">
        <f t="shared" si="3"/>
        <v>57.908469213975309</v>
      </c>
      <c r="T37" s="163">
        <f t="shared" si="6"/>
        <v>107.4532408729509</v>
      </c>
    </row>
    <row r="38" spans="2:20" s="142" customFormat="1" ht="28.5" customHeight="1" x14ac:dyDescent="0.25">
      <c r="B38" s="178"/>
      <c r="C38" s="63" t="s">
        <v>549</v>
      </c>
      <c r="D38" s="78" t="s">
        <v>358</v>
      </c>
      <c r="E38" s="79"/>
      <c r="F38" s="71"/>
      <c r="G38" s="78" t="s">
        <v>213</v>
      </c>
      <c r="H38" s="138"/>
      <c r="I38" s="143"/>
      <c r="J38" s="124" t="s">
        <v>511</v>
      </c>
      <c r="K38" s="167">
        <v>831</v>
      </c>
      <c r="L38" s="144">
        <f>'[1]КД-П-1-15 16982'!F42</f>
        <v>798.68530608774802</v>
      </c>
      <c r="M38" s="140" t="str">
        <f t="shared" si="0"/>
        <v xml:space="preserve">КД-П-1-15 </v>
      </c>
      <c r="N38" s="168">
        <f t="shared" si="4"/>
        <v>-32.314693912251983</v>
      </c>
      <c r="O38" s="1" t="str">
        <f t="shared" si="1"/>
        <v xml:space="preserve">КД-П-1-15 </v>
      </c>
      <c r="P38" s="161">
        <f t="shared" si="5"/>
        <v>831</v>
      </c>
      <c r="Q38" s="162">
        <f t="shared" si="2"/>
        <v>798.68530608774802</v>
      </c>
      <c r="R38" s="163">
        <v>741.2881064881617</v>
      </c>
      <c r="S38" s="162">
        <f t="shared" si="3"/>
        <v>57.397199599586315</v>
      </c>
      <c r="T38" s="163">
        <f t="shared" si="6"/>
        <v>107.74290037803311</v>
      </c>
    </row>
    <row r="39" spans="2:20" s="142" customFormat="1" ht="28.5" customHeight="1" x14ac:dyDescent="0.25">
      <c r="B39" s="178"/>
      <c r="C39" s="63" t="s">
        <v>549</v>
      </c>
      <c r="D39" s="78" t="s">
        <v>358</v>
      </c>
      <c r="E39" s="79"/>
      <c r="F39" s="71" t="s">
        <v>354</v>
      </c>
      <c r="G39" s="78" t="s">
        <v>213</v>
      </c>
      <c r="H39" s="138"/>
      <c r="I39" s="143"/>
      <c r="J39" s="124" t="s">
        <v>511</v>
      </c>
      <c r="K39" s="167">
        <v>834</v>
      </c>
      <c r="L39" s="144">
        <f>'[1]КД-П-1-15 +красит 16985'!F41</f>
        <v>807.10908019363262</v>
      </c>
      <c r="M39" s="140" t="str">
        <f t="shared" si="0"/>
        <v>КД-П-1-15 краситель</v>
      </c>
      <c r="N39" s="168">
        <f t="shared" si="4"/>
        <v>-26.890919806367378</v>
      </c>
      <c r="O39" s="1" t="str">
        <f t="shared" si="1"/>
        <v>КД-П-1-15 краситель</v>
      </c>
      <c r="P39" s="161">
        <f t="shared" si="5"/>
        <v>834</v>
      </c>
      <c r="Q39" s="162">
        <f t="shared" si="2"/>
        <v>807.10908019363262</v>
      </c>
      <c r="R39" s="163">
        <v>749.70856649804625</v>
      </c>
      <c r="S39" s="162">
        <f t="shared" si="3"/>
        <v>57.400513695586369</v>
      </c>
      <c r="T39" s="163">
        <f t="shared" si="6"/>
        <v>107.65637692573118</v>
      </c>
    </row>
    <row r="40" spans="2:20" s="142" customFormat="1" ht="28.5" customHeight="1" x14ac:dyDescent="0.25">
      <c r="B40" s="178"/>
      <c r="C40" s="63" t="s">
        <v>550</v>
      </c>
      <c r="D40" s="78" t="s">
        <v>359</v>
      </c>
      <c r="E40" s="79"/>
      <c r="F40" s="71"/>
      <c r="G40" s="78" t="s">
        <v>213</v>
      </c>
      <c r="H40" s="138"/>
      <c r="I40" s="143"/>
      <c r="J40" s="124" t="s">
        <v>511</v>
      </c>
      <c r="K40" s="167">
        <v>793</v>
      </c>
      <c r="L40" s="144">
        <f>'[1]КД-П-1-16 16983'!F42</f>
        <v>773.19277505032107</v>
      </c>
      <c r="M40" s="140" t="str">
        <f t="shared" si="0"/>
        <v xml:space="preserve">КД-П-1-16 </v>
      </c>
      <c r="N40" s="168">
        <f t="shared" si="4"/>
        <v>-19.807224949678925</v>
      </c>
      <c r="O40" s="1" t="str">
        <f t="shared" si="1"/>
        <v xml:space="preserve">КД-П-1-16 </v>
      </c>
      <c r="P40" s="161">
        <f t="shared" si="5"/>
        <v>793</v>
      </c>
      <c r="Q40" s="162">
        <f t="shared" si="2"/>
        <v>773.19277505032107</v>
      </c>
      <c r="R40" s="163">
        <v>712.92987883340732</v>
      </c>
      <c r="S40" s="162">
        <f t="shared" si="3"/>
        <v>60.262896216913759</v>
      </c>
      <c r="T40" s="163">
        <f t="shared" si="6"/>
        <v>108.45285041433866</v>
      </c>
    </row>
    <row r="41" spans="2:20" s="142" customFormat="1" ht="28.5" customHeight="1" x14ac:dyDescent="0.25">
      <c r="B41" s="178"/>
      <c r="C41" s="63" t="s">
        <v>550</v>
      </c>
      <c r="D41" s="78" t="s">
        <v>359</v>
      </c>
      <c r="E41" s="79"/>
      <c r="F41" s="71" t="s">
        <v>354</v>
      </c>
      <c r="G41" s="78" t="s">
        <v>213</v>
      </c>
      <c r="H41" s="138"/>
      <c r="I41" s="143"/>
      <c r="J41" s="124" t="s">
        <v>511</v>
      </c>
      <c r="K41" s="167">
        <v>796</v>
      </c>
      <c r="L41" s="144">
        <f>'[1]КД-П-1-16 +красит 16986'!F42</f>
        <v>781.61654915620568</v>
      </c>
      <c r="M41" s="140" t="str">
        <f t="shared" si="0"/>
        <v>КД-П-1-16 краситель</v>
      </c>
      <c r="N41" s="168">
        <f t="shared" si="4"/>
        <v>-14.383450843794321</v>
      </c>
      <c r="O41" s="1" t="str">
        <f t="shared" si="1"/>
        <v>КД-П-1-16 краситель</v>
      </c>
      <c r="P41" s="161">
        <f t="shared" si="5"/>
        <v>796</v>
      </c>
      <c r="Q41" s="162">
        <f t="shared" si="2"/>
        <v>781.61654915620568</v>
      </c>
      <c r="R41" s="163">
        <v>721.35033884329187</v>
      </c>
      <c r="S41" s="162">
        <f t="shared" si="3"/>
        <v>60.266210312913813</v>
      </c>
      <c r="T41" s="163">
        <f t="shared" si="6"/>
        <v>108.35463810962543</v>
      </c>
    </row>
    <row r="42" spans="2:20" s="142" customFormat="1" ht="28.5" customHeight="1" x14ac:dyDescent="0.25">
      <c r="B42" s="175" t="s">
        <v>551</v>
      </c>
      <c r="C42" s="63" t="s">
        <v>552</v>
      </c>
      <c r="D42" s="78" t="s">
        <v>360</v>
      </c>
      <c r="E42" s="71"/>
      <c r="F42" s="71"/>
      <c r="G42" s="77" t="s">
        <v>213</v>
      </c>
      <c r="H42" s="124"/>
      <c r="I42" s="143"/>
      <c r="J42" s="124" t="s">
        <v>511</v>
      </c>
      <c r="K42" s="167">
        <v>1325</v>
      </c>
      <c r="L42" s="139">
        <f>'[1]КД-П-5-1 16987'!F43</f>
        <v>1313.3245589219707</v>
      </c>
      <c r="M42" s="140" t="str">
        <f t="shared" si="0"/>
        <v xml:space="preserve">КД-П-5-1 </v>
      </c>
      <c r="N42" s="168">
        <f t="shared" si="4"/>
        <v>-11.67544107802928</v>
      </c>
      <c r="O42" s="1" t="str">
        <f t="shared" si="1"/>
        <v xml:space="preserve">КД-П-5-1 </v>
      </c>
      <c r="P42" s="161">
        <f t="shared" si="5"/>
        <v>1325</v>
      </c>
      <c r="Q42" s="162">
        <f t="shared" si="2"/>
        <v>1313.3245589219707</v>
      </c>
      <c r="R42" s="163">
        <v>1260.2648663760228</v>
      </c>
      <c r="S42" s="162">
        <f t="shared" si="3"/>
        <v>53.059692545947883</v>
      </c>
      <c r="T42" s="163">
        <f t="shared" si="6"/>
        <v>104.21020167756676</v>
      </c>
    </row>
    <row r="43" spans="2:20" s="142" customFormat="1" ht="28.5" customHeight="1" x14ac:dyDescent="0.25">
      <c r="B43" s="176"/>
      <c r="C43" s="63" t="s">
        <v>553</v>
      </c>
      <c r="D43" s="78" t="s">
        <v>344</v>
      </c>
      <c r="E43" s="71"/>
      <c r="F43" s="71"/>
      <c r="G43" s="77" t="s">
        <v>213</v>
      </c>
      <c r="H43" s="124"/>
      <c r="I43" s="143"/>
      <c r="J43" s="124" t="s">
        <v>511</v>
      </c>
      <c r="K43" s="167">
        <v>1337</v>
      </c>
      <c r="L43" s="139">
        <f>'[1]КД-П-5-2 16988'!F43</f>
        <v>1279.0586349522371</v>
      </c>
      <c r="M43" s="140" t="str">
        <f t="shared" si="0"/>
        <v xml:space="preserve">КД-П-5-2 </v>
      </c>
      <c r="N43" s="168">
        <f t="shared" si="4"/>
        <v>-57.941365047762929</v>
      </c>
      <c r="O43" s="1" t="str">
        <f t="shared" si="1"/>
        <v xml:space="preserve">КД-П-5-2 </v>
      </c>
      <c r="P43" s="161">
        <f t="shared" si="5"/>
        <v>1337</v>
      </c>
      <c r="Q43" s="162">
        <f t="shared" si="2"/>
        <v>1279.0586349522371</v>
      </c>
      <c r="R43" s="163">
        <v>1226.4118729537709</v>
      </c>
      <c r="S43" s="162">
        <f t="shared" si="3"/>
        <v>52.646761998466218</v>
      </c>
      <c r="T43" s="163">
        <f t="shared" si="6"/>
        <v>104.29274725396031</v>
      </c>
    </row>
    <row r="44" spans="2:20" s="142" customFormat="1" ht="28.5" customHeight="1" x14ac:dyDescent="0.25">
      <c r="B44" s="177"/>
      <c r="C44" s="63" t="s">
        <v>554</v>
      </c>
      <c r="D44" s="78" t="s">
        <v>317</v>
      </c>
      <c r="E44" s="71"/>
      <c r="F44" s="71"/>
      <c r="G44" s="77" t="s">
        <v>213</v>
      </c>
      <c r="H44" s="124"/>
      <c r="I44" s="143"/>
      <c r="J44" s="124" t="s">
        <v>511</v>
      </c>
      <c r="K44" s="167">
        <v>1246</v>
      </c>
      <c r="L44" s="139">
        <f>'[1]КД-П-6 16989'!F43</f>
        <v>1144.1943435372691</v>
      </c>
      <c r="M44" s="140" t="str">
        <f t="shared" si="0"/>
        <v xml:space="preserve">КД-П-6 </v>
      </c>
      <c r="N44" s="168">
        <f t="shared" si="4"/>
        <v>-101.80565646273089</v>
      </c>
      <c r="O44" s="1" t="str">
        <f t="shared" si="1"/>
        <v xml:space="preserve">КД-П-6 </v>
      </c>
      <c r="P44" s="161">
        <f t="shared" si="5"/>
        <v>1246</v>
      </c>
      <c r="Q44" s="162">
        <f t="shared" si="2"/>
        <v>1144.1943435372691</v>
      </c>
      <c r="R44" s="163">
        <v>1089.8821849248784</v>
      </c>
      <c r="S44" s="162">
        <f t="shared" si="3"/>
        <v>54.312158612390704</v>
      </c>
      <c r="T44" s="163">
        <f t="shared" si="6"/>
        <v>104.98330547683319</v>
      </c>
    </row>
    <row r="45" spans="2:20" s="142" customFormat="1" ht="35.25" hidden="1" customHeight="1" x14ac:dyDescent="0.25">
      <c r="B45" s="141" t="s">
        <v>555</v>
      </c>
      <c r="C45" s="63" t="s">
        <v>556</v>
      </c>
      <c r="D45" s="78" t="s">
        <v>420</v>
      </c>
      <c r="E45" s="71"/>
      <c r="F45" s="71"/>
      <c r="G45" s="77" t="s">
        <v>213</v>
      </c>
      <c r="H45" s="124"/>
      <c r="I45" s="143"/>
      <c r="J45" s="124" t="s">
        <v>511</v>
      </c>
      <c r="K45" s="167"/>
      <c r="L45" s="139">
        <f>'[1]КД-П-24 21220'!F43</f>
        <v>1127.3857603007339</v>
      </c>
      <c r="M45" s="140" t="str">
        <f t="shared" si="0"/>
        <v xml:space="preserve">КД-П-24 </v>
      </c>
      <c r="N45" s="168">
        <f t="shared" si="4"/>
        <v>1127.3857603007339</v>
      </c>
      <c r="O45" s="1" t="str">
        <f t="shared" si="1"/>
        <v xml:space="preserve">КД-П-24 </v>
      </c>
      <c r="P45" s="161">
        <f t="shared" si="5"/>
        <v>0</v>
      </c>
      <c r="Q45" s="162">
        <f t="shared" si="2"/>
        <v>1127.3857603007339</v>
      </c>
      <c r="R45" s="163">
        <v>1067.6657177868738</v>
      </c>
      <c r="S45" s="162">
        <f t="shared" si="3"/>
        <v>59.720042513860108</v>
      </c>
      <c r="T45" s="163">
        <f t="shared" si="6"/>
        <v>105.59351504117333</v>
      </c>
    </row>
    <row r="46" spans="2:20" s="142" customFormat="1" ht="28.5" hidden="1" customHeight="1" x14ac:dyDescent="0.25">
      <c r="B46" s="175" t="s">
        <v>500</v>
      </c>
      <c r="C46" s="63" t="s">
        <v>557</v>
      </c>
      <c r="D46" s="78" t="s">
        <v>426</v>
      </c>
      <c r="E46" s="71"/>
      <c r="F46" s="71"/>
      <c r="G46" s="77" t="s">
        <v>213</v>
      </c>
      <c r="H46" s="124"/>
      <c r="I46" s="124"/>
      <c r="J46" s="124" t="s">
        <v>511</v>
      </c>
      <c r="K46" s="167"/>
      <c r="L46" s="139">
        <f>'[1]КД-П-11 21292'!F42</f>
        <v>1689.7912056439288</v>
      </c>
      <c r="M46" s="140" t="str">
        <f t="shared" si="0"/>
        <v xml:space="preserve">КД-П-11 </v>
      </c>
      <c r="N46" s="168">
        <f t="shared" si="4"/>
        <v>1689.7912056439288</v>
      </c>
      <c r="O46" s="1" t="str">
        <f t="shared" si="1"/>
        <v xml:space="preserve">КД-П-11 </v>
      </c>
      <c r="P46" s="161">
        <f t="shared" si="5"/>
        <v>0</v>
      </c>
      <c r="Q46" s="162">
        <f t="shared" si="2"/>
        <v>1689.7912056439288</v>
      </c>
      <c r="R46" s="163">
        <v>1633.2796557300805</v>
      </c>
      <c r="S46" s="162">
        <f t="shared" si="3"/>
        <v>56.511549913848285</v>
      </c>
      <c r="T46" s="163">
        <f t="shared" si="6"/>
        <v>103.46000452008248</v>
      </c>
    </row>
    <row r="47" spans="2:20" s="142" customFormat="1" ht="28.5" hidden="1" customHeight="1" x14ac:dyDescent="0.25">
      <c r="B47" s="177"/>
      <c r="C47" s="63" t="s">
        <v>558</v>
      </c>
      <c r="D47" s="78" t="s">
        <v>432</v>
      </c>
      <c r="E47" s="71"/>
      <c r="F47" s="71"/>
      <c r="G47" s="77" t="s">
        <v>213</v>
      </c>
      <c r="H47" s="124"/>
      <c r="I47" s="124"/>
      <c r="J47" s="124" t="s">
        <v>511</v>
      </c>
      <c r="K47" s="167"/>
      <c r="L47" s="139">
        <f>'[1]КД-П-16 21298'!F42</f>
        <v>1016.4687425345051</v>
      </c>
      <c r="M47" s="140"/>
      <c r="N47" s="168">
        <f t="shared" si="4"/>
        <v>1016.4687425345051</v>
      </c>
      <c r="O47" s="1" t="str">
        <f t="shared" si="1"/>
        <v xml:space="preserve">КД-П-16 </v>
      </c>
      <c r="P47" s="161">
        <f t="shared" si="5"/>
        <v>0</v>
      </c>
      <c r="Q47" s="162">
        <f t="shared" si="2"/>
        <v>1016.4687425345051</v>
      </c>
      <c r="R47" s="163">
        <v>959.77477860774081</v>
      </c>
      <c r="S47" s="162">
        <f t="shared" si="3"/>
        <v>56.693963926764241</v>
      </c>
      <c r="T47" s="163">
        <f t="shared" si="6"/>
        <v>105.90700705940669</v>
      </c>
    </row>
    <row r="48" spans="2:20" s="142" customFormat="1" ht="28.5" hidden="1" customHeight="1" x14ac:dyDescent="0.25">
      <c r="B48" s="145" t="s">
        <v>559</v>
      </c>
      <c r="C48" s="63" t="s">
        <v>505</v>
      </c>
      <c r="D48" s="78" t="s">
        <v>455</v>
      </c>
      <c r="E48" s="71"/>
      <c r="F48" s="71"/>
      <c r="G48" s="77" t="s">
        <v>444</v>
      </c>
      <c r="H48" s="124"/>
      <c r="I48" s="124"/>
      <c r="J48" s="124" t="s">
        <v>511</v>
      </c>
      <c r="K48" s="167"/>
      <c r="L48" s="139">
        <f>'[1]КК-82 21231'!F42</f>
        <v>704.53684398082885</v>
      </c>
      <c r="M48" s="140"/>
      <c r="N48" s="168">
        <f t="shared" si="4"/>
        <v>704.53684398082885</v>
      </c>
      <c r="O48" s="1" t="str">
        <f t="shared" si="1"/>
        <v xml:space="preserve">КК-82 </v>
      </c>
      <c r="P48" s="161">
        <f t="shared" si="5"/>
        <v>0</v>
      </c>
      <c r="Q48" s="162">
        <f t="shared" si="2"/>
        <v>704.53684398082885</v>
      </c>
      <c r="R48" s="163">
        <v>646.96751492846715</v>
      </c>
      <c r="S48" s="162">
        <f t="shared" si="3"/>
        <v>57.569329052361695</v>
      </c>
      <c r="T48" s="163">
        <f t="shared" si="6"/>
        <v>108.89833379945313</v>
      </c>
    </row>
    <row r="49" spans="2:20" s="142" customFormat="1" ht="28.5" hidden="1" customHeight="1" x14ac:dyDescent="0.25">
      <c r="B49" s="145" t="s">
        <v>501</v>
      </c>
      <c r="C49" s="63" t="s">
        <v>506</v>
      </c>
      <c r="D49" s="78" t="s">
        <v>443</v>
      </c>
      <c r="E49" s="71"/>
      <c r="F49" s="71"/>
      <c r="G49" s="77" t="s">
        <v>444</v>
      </c>
      <c r="H49" s="124"/>
      <c r="I49" s="124"/>
      <c r="J49" s="124" t="s">
        <v>511</v>
      </c>
      <c r="K49" s="167"/>
      <c r="L49" s="139">
        <f>'[1]К-130 21232'!F42</f>
        <v>736.49910126642033</v>
      </c>
      <c r="M49" s="140"/>
      <c r="N49" s="168">
        <f t="shared" si="4"/>
        <v>736.49910126642033</v>
      </c>
      <c r="O49" s="1" t="str">
        <f t="shared" si="1"/>
        <v xml:space="preserve">К-130 </v>
      </c>
      <c r="P49" s="161">
        <f t="shared" si="5"/>
        <v>0</v>
      </c>
      <c r="Q49" s="162">
        <f t="shared" si="2"/>
        <v>736.49910126642033</v>
      </c>
      <c r="R49" s="163">
        <v>678.94587865296637</v>
      </c>
      <c r="S49" s="162">
        <f t="shared" si="3"/>
        <v>57.553222613453954</v>
      </c>
      <c r="T49" s="163">
        <f t="shared" si="6"/>
        <v>108.47684983781622</v>
      </c>
    </row>
    <row r="50" spans="2:20" s="142" customFormat="1" ht="28.5" hidden="1" customHeight="1" x14ac:dyDescent="0.25">
      <c r="B50" s="145" t="s">
        <v>502</v>
      </c>
      <c r="C50" s="63" t="s">
        <v>507</v>
      </c>
      <c r="D50" s="78" t="s">
        <v>466</v>
      </c>
      <c r="E50" s="71"/>
      <c r="F50" s="71"/>
      <c r="G50" s="77" t="s">
        <v>465</v>
      </c>
      <c r="H50" s="124"/>
      <c r="I50" s="124"/>
      <c r="J50" s="124" t="s">
        <v>511</v>
      </c>
      <c r="K50" s="167"/>
      <c r="L50" s="139">
        <f>'[1]КК-70 21230'!F42</f>
        <v>604.88911871380446</v>
      </c>
      <c r="M50" s="140"/>
      <c r="N50" s="168">
        <f t="shared" si="4"/>
        <v>604.88911871380446</v>
      </c>
      <c r="O50" s="1" t="str">
        <f t="shared" si="1"/>
        <v xml:space="preserve">КК-70 </v>
      </c>
      <c r="P50" s="161">
        <f t="shared" si="5"/>
        <v>0</v>
      </c>
      <c r="Q50" s="162">
        <f t="shared" si="2"/>
        <v>604.88911871380446</v>
      </c>
      <c r="R50" s="163">
        <v>546.13355408340567</v>
      </c>
      <c r="S50" s="162">
        <f t="shared" si="3"/>
        <v>58.755564630398794</v>
      </c>
      <c r="T50" s="163">
        <f t="shared" si="6"/>
        <v>110.75846085469152</v>
      </c>
    </row>
    <row r="51" spans="2:20" s="142" customFormat="1" ht="28.5" hidden="1" customHeight="1" x14ac:dyDescent="0.25">
      <c r="B51" s="145" t="s">
        <v>503</v>
      </c>
      <c r="C51" s="63" t="s">
        <v>508</v>
      </c>
      <c r="D51" s="78" t="s">
        <v>470</v>
      </c>
      <c r="E51" s="71"/>
      <c r="F51" s="71"/>
      <c r="G51" s="77" t="s">
        <v>471</v>
      </c>
      <c r="H51" s="124"/>
      <c r="I51" s="124"/>
      <c r="J51" s="124" t="s">
        <v>511</v>
      </c>
      <c r="K51" s="167"/>
      <c r="L51" s="139">
        <f>'[1]КК-92 15791'!F42</f>
        <v>646.00901631642546</v>
      </c>
      <c r="M51" s="140"/>
      <c r="N51" s="168">
        <f t="shared" si="4"/>
        <v>646.00901631642546</v>
      </c>
      <c r="O51" s="1" t="str">
        <f t="shared" si="1"/>
        <v xml:space="preserve">КК-92 </v>
      </c>
      <c r="P51" s="161">
        <f t="shared" si="5"/>
        <v>0</v>
      </c>
      <c r="Q51" s="162">
        <f t="shared" si="2"/>
        <v>646.00901631642546</v>
      </c>
      <c r="R51" s="163">
        <v>587.8020368797645</v>
      </c>
      <c r="S51" s="162">
        <f t="shared" si="3"/>
        <v>58.206979436660959</v>
      </c>
      <c r="T51" s="163">
        <f t="shared" si="6"/>
        <v>109.90248005019541</v>
      </c>
    </row>
    <row r="52" spans="2:20" s="142" customFormat="1" ht="28.5" hidden="1" customHeight="1" x14ac:dyDescent="0.25">
      <c r="B52" s="178" t="s">
        <v>504</v>
      </c>
      <c r="C52" s="63" t="s">
        <v>509</v>
      </c>
      <c r="D52" s="78" t="s">
        <v>480</v>
      </c>
      <c r="E52" s="71"/>
      <c r="F52" s="71"/>
      <c r="G52" s="78" t="s">
        <v>479</v>
      </c>
      <c r="H52" s="124"/>
      <c r="I52" s="124"/>
      <c r="J52" s="124" t="s">
        <v>411</v>
      </c>
      <c r="K52" s="167"/>
      <c r="L52" s="139">
        <f>'[1]КСК-2 20837'!F44</f>
        <v>3978.9293378827024</v>
      </c>
      <c r="M52" s="140"/>
      <c r="N52" s="168">
        <f t="shared" si="4"/>
        <v>3978.9293378827024</v>
      </c>
      <c r="O52" s="1" t="str">
        <f t="shared" si="1"/>
        <v xml:space="preserve">КСК-2 </v>
      </c>
      <c r="P52" s="161">
        <f t="shared" si="5"/>
        <v>0</v>
      </c>
      <c r="Q52" s="162">
        <f t="shared" si="2"/>
        <v>3978.9293378827024</v>
      </c>
      <c r="R52" s="163">
        <v>3983.1382369524604</v>
      </c>
      <c r="S52" s="162">
        <f t="shared" si="3"/>
        <v>-4.2088990697579902</v>
      </c>
      <c r="T52" s="163">
        <f t="shared" si="6"/>
        <v>99.894332086425948</v>
      </c>
    </row>
    <row r="53" spans="2:20" s="142" customFormat="1" ht="28.5" hidden="1" customHeight="1" x14ac:dyDescent="0.25">
      <c r="B53" s="178"/>
      <c r="C53" s="63" t="s">
        <v>510</v>
      </c>
      <c r="D53" s="78" t="s">
        <v>487</v>
      </c>
      <c r="E53" s="71"/>
      <c r="F53" s="71"/>
      <c r="G53" s="78" t="s">
        <v>479</v>
      </c>
      <c r="H53" s="124"/>
      <c r="I53" s="124"/>
      <c r="J53" s="124" t="s">
        <v>411</v>
      </c>
      <c r="K53" s="167"/>
      <c r="L53" s="139" t="e">
        <f>'[1]КСС-1 22259'!F43</f>
        <v>#N/A</v>
      </c>
      <c r="M53" s="140"/>
      <c r="N53" s="168" t="e">
        <f t="shared" si="4"/>
        <v>#N/A</v>
      </c>
      <c r="O53" s="1" t="str">
        <f t="shared" si="1"/>
        <v xml:space="preserve">КСС-1 </v>
      </c>
      <c r="P53" s="161">
        <f t="shared" si="5"/>
        <v>0</v>
      </c>
      <c r="Q53" s="162" t="e">
        <f t="shared" si="2"/>
        <v>#N/A</v>
      </c>
      <c r="R53" s="163" t="e">
        <v>#N/A</v>
      </c>
      <c r="S53" s="162" t="e">
        <f t="shared" si="3"/>
        <v>#N/A</v>
      </c>
      <c r="T53" s="163" t="e">
        <f t="shared" si="6"/>
        <v>#N/A</v>
      </c>
    </row>
    <row r="54" spans="2:20" ht="28.5" customHeight="1" x14ac:dyDescent="0.25">
      <c r="B54" s="178" t="s">
        <v>560</v>
      </c>
      <c r="C54" s="63" t="s">
        <v>401</v>
      </c>
      <c r="D54" s="78" t="s">
        <v>561</v>
      </c>
      <c r="E54" s="79"/>
      <c r="F54" s="103"/>
      <c r="G54" s="78" t="s">
        <v>371</v>
      </c>
      <c r="H54" s="138"/>
      <c r="I54" s="124"/>
      <c r="J54" s="124" t="s">
        <v>511</v>
      </c>
      <c r="K54" s="167">
        <v>1175</v>
      </c>
      <c r="L54" s="125">
        <f>'[1]К-110-ЭП 17377'!F39</f>
        <v>1051.3047572441851</v>
      </c>
      <c r="M54" s="140" t="str">
        <f>D54&amp;" "&amp;F54</f>
        <v xml:space="preserve">К-110-ЭП </v>
      </c>
      <c r="N54" s="168">
        <f t="shared" si="4"/>
        <v>-123.69524275581489</v>
      </c>
      <c r="O54" s="1" t="str">
        <f t="shared" si="1"/>
        <v xml:space="preserve">К-110-ЭП </v>
      </c>
      <c r="P54" s="161">
        <f t="shared" si="5"/>
        <v>1175</v>
      </c>
      <c r="Q54" s="162">
        <f t="shared" si="2"/>
        <v>1051.3047572441851</v>
      </c>
      <c r="R54" s="163">
        <v>1042.2160637133236</v>
      </c>
      <c r="S54" s="162">
        <f t="shared" si="3"/>
        <v>9.0886935308615193</v>
      </c>
      <c r="T54" s="163">
        <f t="shared" si="6"/>
        <v>100.87205463888931</v>
      </c>
    </row>
    <row r="55" spans="2:20" ht="28.5" x14ac:dyDescent="0.25">
      <c r="B55" s="178"/>
      <c r="C55" s="63" t="s">
        <v>372</v>
      </c>
      <c r="D55" s="78" t="s">
        <v>400</v>
      </c>
      <c r="E55" s="79"/>
      <c r="F55" s="103"/>
      <c r="G55" s="78" t="s">
        <v>371</v>
      </c>
      <c r="H55" s="138"/>
      <c r="I55" s="124"/>
      <c r="J55" s="124" t="s">
        <v>511</v>
      </c>
      <c r="K55" s="167">
        <v>838</v>
      </c>
      <c r="L55" s="125">
        <f>'[1]К-111-ЭП 17378'!F38</f>
        <v>838.10646567543768</v>
      </c>
      <c r="M55" s="140" t="str">
        <f>D55&amp;" "&amp;F55</f>
        <v xml:space="preserve">К-111-ЭП </v>
      </c>
      <c r="N55" s="168">
        <f t="shared" si="4"/>
        <v>0.1064656754376756</v>
      </c>
      <c r="O55" s="1" t="str">
        <f t="shared" si="1"/>
        <v xml:space="preserve">К-111-ЭП </v>
      </c>
      <c r="P55" s="161">
        <f t="shared" si="5"/>
        <v>838</v>
      </c>
      <c r="Q55" s="162">
        <f t="shared" si="2"/>
        <v>838.10646567543768</v>
      </c>
      <c r="R55" s="163">
        <v>816.35212854689405</v>
      </c>
      <c r="S55" s="162">
        <f t="shared" si="3"/>
        <v>21.754337128543625</v>
      </c>
      <c r="T55" s="163">
        <f t="shared" si="6"/>
        <v>102.66482273614774</v>
      </c>
    </row>
    <row r="56" spans="2:20" ht="27" customHeight="1" x14ac:dyDescent="0.25">
      <c r="B56" s="176" t="s">
        <v>643</v>
      </c>
      <c r="C56" s="176" t="s">
        <v>617</v>
      </c>
      <c r="D56" s="189" t="s">
        <v>368</v>
      </c>
      <c r="E56" s="190"/>
      <c r="F56" s="185" t="s">
        <v>607</v>
      </c>
      <c r="G56" s="189" t="s">
        <v>48</v>
      </c>
      <c r="H56" s="194"/>
      <c r="I56" s="194"/>
      <c r="J56" s="124" t="s">
        <v>411</v>
      </c>
      <c r="K56" s="167">
        <v>6694</v>
      </c>
      <c r="L56" s="125">
        <f>'[1]КО-115-2 17370 Start'!G32</f>
        <v>6694.3287672864717</v>
      </c>
      <c r="M56" s="140"/>
      <c r="N56" s="168">
        <f t="shared" si="4"/>
        <v>0.32876728647170239</v>
      </c>
      <c r="O56" s="1" t="str">
        <f>$D$56&amp;" "&amp;$F$56&amp;" "&amp;J56</f>
        <v>КО-115-2 гранула 1,0 мм мешок (25 кг)</v>
      </c>
      <c r="P56" s="161">
        <f t="shared" si="5"/>
        <v>6694</v>
      </c>
      <c r="Q56" s="162">
        <f t="shared" si="2"/>
        <v>6694.3287672864717</v>
      </c>
      <c r="R56" s="163">
        <v>6731.0065986263717</v>
      </c>
      <c r="S56" s="162">
        <f t="shared" si="3"/>
        <v>-36.677831339899967</v>
      </c>
      <c r="T56" s="163">
        <f t="shared" si="6"/>
        <v>99.455091436882782</v>
      </c>
    </row>
    <row r="57" spans="2:20" ht="18" x14ac:dyDescent="0.25">
      <c r="B57" s="176"/>
      <c r="C57" s="176"/>
      <c r="D57" s="189"/>
      <c r="E57" s="190"/>
      <c r="F57" s="186"/>
      <c r="G57" s="189"/>
      <c r="H57" s="194"/>
      <c r="I57" s="194"/>
      <c r="J57" s="124" t="s">
        <v>412</v>
      </c>
      <c r="K57" s="167">
        <v>6661</v>
      </c>
      <c r="L57" s="125">
        <f>'[1]КО-115-2 17370 Start'!G40</f>
        <v>6660.5217339531382</v>
      </c>
      <c r="M57" s="140"/>
      <c r="N57" s="168">
        <f t="shared" si="4"/>
        <v>-0.47826604686179053</v>
      </c>
      <c r="O57" s="1" t="str">
        <f>$D$56&amp;" "&amp;$F$56&amp;" "&amp;J57</f>
        <v>КО-115-2 гранула 1,0 мм биг-бег (750 кг)</v>
      </c>
      <c r="P57" s="161">
        <f t="shared" si="5"/>
        <v>6661</v>
      </c>
      <c r="Q57" s="162">
        <f t="shared" si="2"/>
        <v>6660.5217339531382</v>
      </c>
      <c r="R57" s="163">
        <v>6697.1995652930382</v>
      </c>
      <c r="S57" s="162">
        <f t="shared" si="3"/>
        <v>-36.677831339899967</v>
      </c>
      <c r="T57" s="163">
        <f t="shared" si="6"/>
        <v>99.452340773448412</v>
      </c>
    </row>
    <row r="58" spans="2:20" ht="18" x14ac:dyDescent="0.25">
      <c r="B58" s="176"/>
      <c r="C58" s="176"/>
      <c r="D58" s="189" t="s">
        <v>368</v>
      </c>
      <c r="E58" s="190"/>
      <c r="F58" s="185" t="s">
        <v>608</v>
      </c>
      <c r="G58" s="189" t="s">
        <v>48</v>
      </c>
      <c r="H58" s="194"/>
      <c r="I58" s="194"/>
      <c r="J58" s="124" t="s">
        <v>411</v>
      </c>
      <c r="K58" s="167">
        <v>6603</v>
      </c>
      <c r="L58" s="125">
        <f>'[1]КО-115-2 17371 Start'!G32</f>
        <v>6603.0655316799111</v>
      </c>
      <c r="M58" s="140"/>
      <c r="N58" s="168">
        <f t="shared" si="4"/>
        <v>6.5531679911146057E-2</v>
      </c>
      <c r="O58" s="1" t="str">
        <f>$D$58&amp;" "&amp;$F$58&amp;" "&amp;J58</f>
        <v>КО-115-2 гранула 2,0 мм мешок (25 кг)</v>
      </c>
      <c r="P58" s="161">
        <f t="shared" si="5"/>
        <v>6603</v>
      </c>
      <c r="Q58" s="162">
        <f t="shared" si="2"/>
        <v>6603.0655316799111</v>
      </c>
      <c r="R58" s="163">
        <v>6680.7624223952562</v>
      </c>
      <c r="S58" s="162">
        <f t="shared" si="3"/>
        <v>-77.696890715345035</v>
      </c>
      <c r="T58" s="163">
        <f t="shared" si="6"/>
        <v>98.837005631948699</v>
      </c>
    </row>
    <row r="59" spans="2:20" ht="18" x14ac:dyDescent="0.25">
      <c r="B59" s="176"/>
      <c r="C59" s="176"/>
      <c r="D59" s="189"/>
      <c r="E59" s="190"/>
      <c r="F59" s="186"/>
      <c r="G59" s="189"/>
      <c r="H59" s="194"/>
      <c r="I59" s="194"/>
      <c r="J59" s="124" t="s">
        <v>412</v>
      </c>
      <c r="K59" s="167">
        <v>6569</v>
      </c>
      <c r="L59" s="125">
        <f>'[1]КО-115-2 17371 Start'!G40</f>
        <v>6569.2584983465777</v>
      </c>
      <c r="M59" s="140"/>
      <c r="N59" s="168">
        <f t="shared" si="4"/>
        <v>0.25849834657765314</v>
      </c>
      <c r="O59" s="1" t="str">
        <f>$D$58&amp;" "&amp;$F$58&amp;" "&amp;J59</f>
        <v>КО-115-2 гранула 2,0 мм биг-бег (750 кг)</v>
      </c>
      <c r="P59" s="161">
        <f t="shared" si="5"/>
        <v>6569</v>
      </c>
      <c r="Q59" s="162">
        <f t="shared" si="2"/>
        <v>6569.2584983465777</v>
      </c>
      <c r="R59" s="163">
        <v>6646.9553890619227</v>
      </c>
      <c r="S59" s="162">
        <f t="shared" si="3"/>
        <v>-77.696890715345035</v>
      </c>
      <c r="T59" s="163">
        <f t="shared" si="6"/>
        <v>98.831090534424206</v>
      </c>
    </row>
    <row r="60" spans="2:20" ht="18" x14ac:dyDescent="0.25">
      <c r="B60" s="176"/>
      <c r="C60" s="176"/>
      <c r="D60" s="189" t="s">
        <v>368</v>
      </c>
      <c r="E60" s="190"/>
      <c r="F60" s="185" t="s">
        <v>609</v>
      </c>
      <c r="G60" s="189" t="s">
        <v>48</v>
      </c>
      <c r="H60" s="194"/>
      <c r="I60" s="194"/>
      <c r="J60" s="124" t="s">
        <v>411</v>
      </c>
      <c r="K60" s="167">
        <v>6617</v>
      </c>
      <c r="L60" s="125">
        <f>'[1]КО-115-2 17372 Start'!G33</f>
        <v>6616.5279614919282</v>
      </c>
      <c r="M60" s="140"/>
      <c r="N60" s="168">
        <f t="shared" si="4"/>
        <v>-0.4720385080718188</v>
      </c>
      <c r="O60" s="1" t="str">
        <f>$D$60&amp;" "&amp;$F$60&amp;" "&amp;J60</f>
        <v>КО-115-2 гранула 3,0 мм мешок (25 кг)</v>
      </c>
      <c r="P60" s="161">
        <f t="shared" si="5"/>
        <v>6617</v>
      </c>
      <c r="Q60" s="162">
        <f t="shared" si="2"/>
        <v>6616.5279614919282</v>
      </c>
      <c r="R60" s="163">
        <v>6697.8453820046871</v>
      </c>
      <c r="S60" s="162">
        <f t="shared" si="3"/>
        <v>-81.317420512758872</v>
      </c>
      <c r="T60" s="163">
        <f t="shared" si="6"/>
        <v>98.785916725828926</v>
      </c>
    </row>
    <row r="61" spans="2:20" ht="18" x14ac:dyDescent="0.25">
      <c r="B61" s="176"/>
      <c r="C61" s="176"/>
      <c r="D61" s="189"/>
      <c r="E61" s="190"/>
      <c r="F61" s="186"/>
      <c r="G61" s="189"/>
      <c r="H61" s="194"/>
      <c r="I61" s="194"/>
      <c r="J61" s="124" t="s">
        <v>412</v>
      </c>
      <c r="K61" s="167">
        <v>6583</v>
      </c>
      <c r="L61" s="125">
        <f>'[1]КО-115-2 17372 Start'!G41</f>
        <v>6582.7209281585947</v>
      </c>
      <c r="M61" s="140"/>
      <c r="N61" s="168">
        <f t="shared" si="4"/>
        <v>-0.27907184140531172</v>
      </c>
      <c r="O61" s="1" t="str">
        <f>$D$60&amp;" "&amp;$F$60&amp;" "&amp;J61</f>
        <v>КО-115-2 гранула 3,0 мм биг-бег (750 кг)</v>
      </c>
      <c r="P61" s="161">
        <f t="shared" si="5"/>
        <v>6583</v>
      </c>
      <c r="Q61" s="162">
        <f t="shared" si="2"/>
        <v>6582.7209281585947</v>
      </c>
      <c r="R61" s="163">
        <v>6664.0383486713536</v>
      </c>
      <c r="S61" s="162">
        <f t="shared" si="3"/>
        <v>-81.317420512758872</v>
      </c>
      <c r="T61" s="163">
        <f t="shared" si="6"/>
        <v>98.779757614555578</v>
      </c>
    </row>
    <row r="62" spans="2:20" ht="18" x14ac:dyDescent="0.25">
      <c r="B62" s="176"/>
      <c r="C62" s="176"/>
      <c r="D62" s="189" t="s">
        <v>368</v>
      </c>
      <c r="E62" s="190"/>
      <c r="F62" s="185" t="s">
        <v>610</v>
      </c>
      <c r="G62" s="189" t="s">
        <v>48</v>
      </c>
      <c r="H62" s="194"/>
      <c r="I62" s="194"/>
      <c r="J62" s="124" t="s">
        <v>411</v>
      </c>
      <c r="K62" s="167">
        <v>6096</v>
      </c>
      <c r="L62" s="125">
        <f>'[1]КО-115-2 17373'!G33</f>
        <v>6096.2681854936818</v>
      </c>
      <c r="M62" s="140"/>
      <c r="N62" s="168">
        <f t="shared" si="4"/>
        <v>0.26818549368181266</v>
      </c>
      <c r="O62" s="1" t="str">
        <f>$D$62&amp;" "&amp;$F$62&amp;" "&amp;J62</f>
        <v>КО-115-2 гранула 4,5 мм мешок (25 кг)</v>
      </c>
      <c r="P62" s="161">
        <f t="shared" si="5"/>
        <v>6096</v>
      </c>
      <c r="Q62" s="162">
        <f t="shared" si="2"/>
        <v>6096.2681854936818</v>
      </c>
      <c r="R62" s="163">
        <v>6216.1254678656423</v>
      </c>
      <c r="S62" s="162">
        <f t="shared" si="3"/>
        <v>-119.85728237196054</v>
      </c>
      <c r="T62" s="163">
        <f t="shared" si="6"/>
        <v>98.07183296103716</v>
      </c>
    </row>
    <row r="63" spans="2:20" ht="18" x14ac:dyDescent="0.25">
      <c r="B63" s="176"/>
      <c r="C63" s="176"/>
      <c r="D63" s="189"/>
      <c r="E63" s="190"/>
      <c r="F63" s="186"/>
      <c r="G63" s="189"/>
      <c r="H63" s="194"/>
      <c r="I63" s="194"/>
      <c r="J63" s="124" t="s">
        <v>412</v>
      </c>
      <c r="K63" s="167">
        <v>6062</v>
      </c>
      <c r="L63" s="125">
        <f>'[1]КО-115-2 17373'!G41</f>
        <v>6062.4611521603474</v>
      </c>
      <c r="M63" s="140"/>
      <c r="N63" s="168">
        <f t="shared" si="4"/>
        <v>0.46115216034741024</v>
      </c>
      <c r="O63" s="1" t="str">
        <f>$D$62&amp;" "&amp;$F$62&amp;" "&amp;J63</f>
        <v>КО-115-2 гранула 4,5 мм биг-бег (750 кг)</v>
      </c>
      <c r="P63" s="161">
        <f t="shared" si="5"/>
        <v>6062</v>
      </c>
      <c r="Q63" s="162">
        <f t="shared" si="2"/>
        <v>6062.4611521603474</v>
      </c>
      <c r="R63" s="163">
        <v>6182.3184345323089</v>
      </c>
      <c r="S63" s="162">
        <f t="shared" si="3"/>
        <v>-119.85728237196145</v>
      </c>
      <c r="T63" s="163">
        <f t="shared" si="6"/>
        <v>98.061289083679682</v>
      </c>
    </row>
    <row r="64" spans="2:20" ht="18" x14ac:dyDescent="0.25">
      <c r="B64" s="176"/>
      <c r="C64" s="176"/>
      <c r="D64" s="189" t="s">
        <v>368</v>
      </c>
      <c r="E64" s="190"/>
      <c r="F64" s="185" t="s">
        <v>611</v>
      </c>
      <c r="G64" s="189" t="s">
        <v>48</v>
      </c>
      <c r="H64" s="194"/>
      <c r="I64" s="194"/>
      <c r="J64" s="124" t="s">
        <v>411</v>
      </c>
      <c r="K64" s="167">
        <v>5955</v>
      </c>
      <c r="L64" s="125">
        <f>'[1]КО-115-2 17374'!G33</f>
        <v>5954.9913937644469</v>
      </c>
      <c r="M64" s="140"/>
      <c r="N64" s="168">
        <f t="shared" si="4"/>
        <v>-8.6062355530884815E-3</v>
      </c>
      <c r="O64" s="1" t="str">
        <f>$D$64&amp;" "&amp;$F$64&amp;" "&amp;J64</f>
        <v>КО-115-2 гранула 6,0 мм мешок (25 кг)</v>
      </c>
      <c r="P64" s="161">
        <f t="shared" si="5"/>
        <v>5955</v>
      </c>
      <c r="Q64" s="162">
        <f t="shared" si="2"/>
        <v>5954.9913937644469</v>
      </c>
      <c r="R64" s="163">
        <v>6064.1112247029869</v>
      </c>
      <c r="S64" s="162">
        <f t="shared" si="3"/>
        <v>-109.11983093853996</v>
      </c>
      <c r="T64" s="163">
        <f t="shared" si="6"/>
        <v>98.200563497351013</v>
      </c>
    </row>
    <row r="65" spans="2:20" ht="18" x14ac:dyDescent="0.25">
      <c r="B65" s="176"/>
      <c r="C65" s="176"/>
      <c r="D65" s="189"/>
      <c r="E65" s="190"/>
      <c r="F65" s="186"/>
      <c r="G65" s="189"/>
      <c r="H65" s="194"/>
      <c r="I65" s="194"/>
      <c r="J65" s="124" t="s">
        <v>412</v>
      </c>
      <c r="K65" s="167">
        <v>5921</v>
      </c>
      <c r="L65" s="125">
        <f>'[1]КО-115-2 17374'!G41</f>
        <v>5921.1843604311134</v>
      </c>
      <c r="M65" s="140"/>
      <c r="N65" s="168">
        <f t="shared" si="4"/>
        <v>0.1843604311134186</v>
      </c>
      <c r="O65" s="1" t="str">
        <f>$D$64&amp;" "&amp;$F$64&amp;" "&amp;J65</f>
        <v>КО-115-2 гранула 6,0 мм биг-бег (750 кг)</v>
      </c>
      <c r="P65" s="161">
        <f t="shared" si="5"/>
        <v>5921</v>
      </c>
      <c r="Q65" s="162">
        <f t="shared" si="2"/>
        <v>5921.1843604311134</v>
      </c>
      <c r="R65" s="163">
        <v>6030.3041913696534</v>
      </c>
      <c r="S65" s="162">
        <f t="shared" si="3"/>
        <v>-109.11983093853996</v>
      </c>
      <c r="T65" s="163">
        <f t="shared" si="6"/>
        <v>98.190475513744261</v>
      </c>
    </row>
    <row r="66" spans="2:20" ht="18" x14ac:dyDescent="0.25">
      <c r="B66" s="176"/>
      <c r="C66" s="176"/>
      <c r="D66" s="189" t="s">
        <v>368</v>
      </c>
      <c r="E66" s="190"/>
      <c r="F66" s="185" t="s">
        <v>612</v>
      </c>
      <c r="G66" s="189" t="s">
        <v>48</v>
      </c>
      <c r="H66" s="194"/>
      <c r="I66" s="194"/>
      <c r="J66" s="124" t="s">
        <v>411</v>
      </c>
      <c r="K66" s="167">
        <v>5873</v>
      </c>
      <c r="L66" s="125">
        <f>'[1]КО-115-2 17375'!G33</f>
        <v>5873.2604174309363</v>
      </c>
      <c r="M66" s="140"/>
      <c r="N66" s="168">
        <f t="shared" si="4"/>
        <v>0.26041743093628611</v>
      </c>
      <c r="O66" s="1" t="str">
        <f>$D$66&amp;" "&amp;$F$66&amp;" "&amp;J66</f>
        <v>КО-115-2 гранула 8,0 мм мешок (25 кг)</v>
      </c>
      <c r="P66" s="161">
        <f t="shared" si="5"/>
        <v>5873</v>
      </c>
      <c r="Q66" s="162">
        <f t="shared" si="2"/>
        <v>5873.2604174309363</v>
      </c>
      <c r="R66" s="163">
        <v>6006.7744336449714</v>
      </c>
      <c r="S66" s="162">
        <f t="shared" si="3"/>
        <v>-133.51401621403511</v>
      </c>
      <c r="T66" s="163">
        <f t="shared" si="6"/>
        <v>97.777276012460192</v>
      </c>
    </row>
    <row r="67" spans="2:20" ht="18" x14ac:dyDescent="0.25">
      <c r="B67" s="176"/>
      <c r="C67" s="176"/>
      <c r="D67" s="189"/>
      <c r="E67" s="190"/>
      <c r="F67" s="186"/>
      <c r="G67" s="189"/>
      <c r="H67" s="194"/>
      <c r="I67" s="194"/>
      <c r="J67" s="124" t="s">
        <v>412</v>
      </c>
      <c r="K67" s="167">
        <v>5839</v>
      </c>
      <c r="L67" s="125">
        <f>'[1]КО-115-2 17375'!G41</f>
        <v>5839.4533840976028</v>
      </c>
      <c r="M67" s="140"/>
      <c r="N67" s="168">
        <f t="shared" si="4"/>
        <v>0.45338409760279319</v>
      </c>
      <c r="O67" s="1" t="str">
        <f>$D$66&amp;" "&amp;$F$66&amp;" "&amp;J67</f>
        <v>КО-115-2 гранула 8,0 мм биг-бег (750 кг)</v>
      </c>
      <c r="P67" s="161">
        <f t="shared" si="5"/>
        <v>5839</v>
      </c>
      <c r="Q67" s="162">
        <f t="shared" si="2"/>
        <v>5839.4533840976028</v>
      </c>
      <c r="R67" s="163">
        <v>5972.9674003116379</v>
      </c>
      <c r="S67" s="162">
        <f t="shared" si="3"/>
        <v>-133.51401621403511</v>
      </c>
      <c r="T67" s="163">
        <f t="shared" si="6"/>
        <v>97.764695380606483</v>
      </c>
    </row>
    <row r="68" spans="2:20" ht="18" x14ac:dyDescent="0.25">
      <c r="B68" s="176"/>
      <c r="C68" s="176"/>
      <c r="D68" s="189" t="s">
        <v>368</v>
      </c>
      <c r="E68" s="190"/>
      <c r="F68" s="185" t="s">
        <v>612</v>
      </c>
      <c r="G68" s="189" t="s">
        <v>48</v>
      </c>
      <c r="H68" s="194"/>
      <c r="I68" s="194"/>
      <c r="J68" s="124" t="s">
        <v>411</v>
      </c>
      <c r="K68" s="167">
        <v>6057</v>
      </c>
      <c r="L68" s="125">
        <f>'[1]КО-115-2 17376'!G33</f>
        <v>6057.0165606100336</v>
      </c>
      <c r="M68" s="140"/>
      <c r="N68" s="168">
        <f t="shared" si="4"/>
        <v>1.6560610033593548E-2</v>
      </c>
      <c r="O68" s="1" t="str">
        <f>$D$68&amp;" "&amp;$F$68&amp;" "&amp;J68</f>
        <v>КО-115-2 гранула 8,0 мм мешок (25 кг)</v>
      </c>
      <c r="P68" s="161">
        <f t="shared" si="5"/>
        <v>6057</v>
      </c>
      <c r="Q68" s="162">
        <f t="shared" si="2"/>
        <v>6057.0165606100336</v>
      </c>
      <c r="R68" s="163">
        <v>6180.5234033894012</v>
      </c>
      <c r="S68" s="162">
        <f t="shared" si="3"/>
        <v>-123.50684277936762</v>
      </c>
      <c r="T68" s="163">
        <f t="shared" si="6"/>
        <v>98.001676642602206</v>
      </c>
    </row>
    <row r="69" spans="2:20" ht="18" x14ac:dyDescent="0.25">
      <c r="B69" s="177"/>
      <c r="C69" s="177"/>
      <c r="D69" s="189"/>
      <c r="E69" s="190"/>
      <c r="F69" s="186"/>
      <c r="G69" s="189"/>
      <c r="H69" s="194"/>
      <c r="I69" s="194"/>
      <c r="J69" s="124" t="s">
        <v>412</v>
      </c>
      <c r="K69" s="167">
        <v>6023</v>
      </c>
      <c r="L69" s="125">
        <f>'[1]КО-115-2 17376'!G41</f>
        <v>6023.2095272767001</v>
      </c>
      <c r="M69" s="140"/>
      <c r="N69" s="168">
        <f t="shared" si="4"/>
        <v>0.20952727670010063</v>
      </c>
      <c r="O69" s="1" t="str">
        <f>$D$68&amp;" "&amp;$F$68&amp;" "&amp;J69</f>
        <v>КО-115-2 гранула 8,0 мм биг-бег (750 кг)</v>
      </c>
      <c r="P69" s="161">
        <f t="shared" si="5"/>
        <v>6023</v>
      </c>
      <c r="Q69" s="162">
        <f t="shared" si="2"/>
        <v>6023.2095272767001</v>
      </c>
      <c r="R69" s="163">
        <v>6146.7163700560677</v>
      </c>
      <c r="S69" s="162">
        <f t="shared" si="3"/>
        <v>-123.50684277936762</v>
      </c>
      <c r="T69" s="163">
        <f t="shared" si="6"/>
        <v>97.990685833804932</v>
      </c>
    </row>
    <row r="70" spans="2:20" ht="32.25" customHeight="1" x14ac:dyDescent="0.25">
      <c r="B70" s="175" t="s">
        <v>562</v>
      </c>
      <c r="C70" s="191" t="s">
        <v>563</v>
      </c>
      <c r="D70" s="181" t="s">
        <v>368</v>
      </c>
      <c r="E70" s="183"/>
      <c r="F70" s="185" t="s">
        <v>413</v>
      </c>
      <c r="G70" s="181" t="s">
        <v>48</v>
      </c>
      <c r="H70" s="187"/>
      <c r="I70" s="187"/>
      <c r="J70" s="124" t="s">
        <v>411</v>
      </c>
      <c r="K70" s="167">
        <v>5000</v>
      </c>
      <c r="L70" s="125">
        <f>'[1]КО-115-2 17381 Финиш'!G33</f>
        <v>4999.718162097749</v>
      </c>
      <c r="M70" s="140" t="str">
        <f>D70&amp;" "&amp;F70</f>
        <v>КО-115-2 Финиш                                                   гранула 7мм</v>
      </c>
      <c r="N70" s="168">
        <f t="shared" si="4"/>
        <v>-0.28183790225102712</v>
      </c>
      <c r="O70" s="1" t="str">
        <f>$D$70&amp;" "&amp;$F$70&amp;" "&amp;J70</f>
        <v>КО-115-2 Финиш                                                   гранула 7мм мешок (25 кг)</v>
      </c>
      <c r="P70" s="161">
        <f t="shared" si="5"/>
        <v>5000</v>
      </c>
      <c r="Q70" s="162">
        <f t="shared" si="2"/>
        <v>4999.718162097749</v>
      </c>
      <c r="R70" s="163">
        <v>5024.7951261915814</v>
      </c>
      <c r="S70" s="162">
        <f t="shared" si="3"/>
        <v>-25.07696409383243</v>
      </c>
      <c r="T70" s="163">
        <f t="shared" si="6"/>
        <v>99.500935591122513</v>
      </c>
    </row>
    <row r="71" spans="2:20" ht="32.25" customHeight="1" x14ac:dyDescent="0.25">
      <c r="B71" s="176"/>
      <c r="C71" s="192"/>
      <c r="D71" s="182"/>
      <c r="E71" s="184"/>
      <c r="F71" s="186"/>
      <c r="G71" s="182"/>
      <c r="H71" s="188"/>
      <c r="I71" s="188"/>
      <c r="J71" s="124" t="s">
        <v>412</v>
      </c>
      <c r="K71" s="167">
        <v>4966</v>
      </c>
      <c r="L71" s="125">
        <f>'[1]КО-115-2 17381 Финиш'!G41</f>
        <v>4965.9111287644146</v>
      </c>
      <c r="M71" s="140"/>
      <c r="N71" s="168">
        <f t="shared" si="4"/>
        <v>-8.8871235585429531E-2</v>
      </c>
      <c r="O71" s="1" t="str">
        <f>$D$70&amp;" "&amp;$F$70&amp;" "&amp;J71</f>
        <v>КО-115-2 Финиш                                                   гранула 7мм биг-бег (750 кг)</v>
      </c>
      <c r="P71" s="161">
        <f t="shared" si="5"/>
        <v>4966</v>
      </c>
      <c r="Q71" s="162">
        <f t="shared" si="2"/>
        <v>4965.9111287644146</v>
      </c>
      <c r="R71" s="163">
        <v>4990.9880928582479</v>
      </c>
      <c r="S71" s="162">
        <f t="shared" si="3"/>
        <v>-25.07696409383334</v>
      </c>
      <c r="T71" s="163">
        <f t="shared" si="6"/>
        <v>99.497555120804307</v>
      </c>
    </row>
    <row r="72" spans="2:20" ht="32.25" customHeight="1" x14ac:dyDescent="0.25">
      <c r="B72" s="176"/>
      <c r="C72" s="192"/>
      <c r="D72" s="181" t="s">
        <v>368</v>
      </c>
      <c r="E72" s="183"/>
      <c r="F72" s="185" t="s">
        <v>414</v>
      </c>
      <c r="G72" s="181" t="s">
        <v>48</v>
      </c>
      <c r="H72" s="187"/>
      <c r="I72" s="187"/>
      <c r="J72" s="124" t="s">
        <v>411</v>
      </c>
      <c r="K72" s="167">
        <v>5112</v>
      </c>
      <c r="L72" s="125">
        <f>'[1]КО-115-2 17380 Рост'!G45</f>
        <v>5112.1908829798549</v>
      </c>
      <c r="M72" s="140" t="str">
        <f>D72&amp;" "&amp;F72</f>
        <v>КО-115-2 Рост                                          гранула 5 мм</v>
      </c>
      <c r="N72" s="168">
        <f t="shared" si="4"/>
        <v>0.19088297985490499</v>
      </c>
      <c r="O72" s="1" t="str">
        <f>$D$72&amp;" "&amp;$F$72&amp;" "&amp;J72</f>
        <v>КО-115-2 Рост                                          гранула 5 мм мешок (25 кг)</v>
      </c>
      <c r="P72" s="161">
        <f t="shared" si="5"/>
        <v>5112</v>
      </c>
      <c r="Q72" s="162">
        <f t="shared" si="2"/>
        <v>5112.1908829798549</v>
      </c>
      <c r="R72" s="163">
        <v>5137.3129916858588</v>
      </c>
      <c r="S72" s="162">
        <f t="shared" si="3"/>
        <v>-25.122108706003928</v>
      </c>
      <c r="T72" s="163">
        <f t="shared" si="6"/>
        <v>99.510987382963407</v>
      </c>
    </row>
    <row r="73" spans="2:20" ht="32.25" customHeight="1" x14ac:dyDescent="0.25">
      <c r="B73" s="176"/>
      <c r="C73" s="192"/>
      <c r="D73" s="182"/>
      <c r="E73" s="184"/>
      <c r="F73" s="186"/>
      <c r="G73" s="182"/>
      <c r="H73" s="188"/>
      <c r="I73" s="188"/>
      <c r="J73" s="124" t="s">
        <v>412</v>
      </c>
      <c r="K73" s="167">
        <v>5078</v>
      </c>
      <c r="L73" s="125">
        <f>'[1]КО-115-2 17380 Рост'!G53</f>
        <v>5078.3838496465214</v>
      </c>
      <c r="M73" s="140"/>
      <c r="N73" s="168">
        <f t="shared" si="4"/>
        <v>0.38384964652141207</v>
      </c>
      <c r="O73" s="1" t="str">
        <f>$D$72&amp;" "&amp;$F$72&amp;" "&amp;J73</f>
        <v>КО-115-2 Рост                                          гранула 5 мм биг-бег (750 кг)</v>
      </c>
      <c r="P73" s="161">
        <f t="shared" si="5"/>
        <v>5078</v>
      </c>
      <c r="Q73" s="162">
        <f t="shared" si="2"/>
        <v>5078.3838496465214</v>
      </c>
      <c r="R73" s="163">
        <v>5103.5059583525253</v>
      </c>
      <c r="S73" s="162">
        <f t="shared" si="3"/>
        <v>-25.122108706003928</v>
      </c>
      <c r="T73" s="163">
        <f t="shared" si="6"/>
        <v>99.507748028296334</v>
      </c>
    </row>
    <row r="74" spans="2:20" ht="32.25" customHeight="1" x14ac:dyDescent="0.25">
      <c r="B74" s="176"/>
      <c r="C74" s="192"/>
      <c r="D74" s="181" t="s">
        <v>368</v>
      </c>
      <c r="E74" s="183"/>
      <c r="F74" s="185" t="s">
        <v>415</v>
      </c>
      <c r="G74" s="181" t="s">
        <v>48</v>
      </c>
      <c r="H74" s="187"/>
      <c r="I74" s="187"/>
      <c r="J74" s="124" t="s">
        <v>411</v>
      </c>
      <c r="K74" s="167">
        <v>5234</v>
      </c>
      <c r="L74" s="125">
        <f>'[1]КО-115-2 17379 Старт'!G33</f>
        <v>5234.1605373770944</v>
      </c>
      <c r="M74" s="140" t="str">
        <f>D74&amp;" "&amp;F74</f>
        <v>КО-115-2 Старт                                        гранула 3,5 мм</v>
      </c>
      <c r="N74" s="168">
        <f t="shared" si="4"/>
        <v>0.16053737709444249</v>
      </c>
      <c r="O74" s="1" t="str">
        <f>$D$74&amp;" "&amp;$F$74&amp;" "&amp;J74</f>
        <v>КО-115-2 Старт                                        гранула 3,5 мм мешок (25 кг)</v>
      </c>
      <c r="P74" s="161">
        <f t="shared" si="5"/>
        <v>5234</v>
      </c>
      <c r="Q74" s="162">
        <f t="shared" si="2"/>
        <v>5234.1605373770944</v>
      </c>
      <c r="R74" s="163">
        <v>5258.7523415257465</v>
      </c>
      <c r="S74" s="162">
        <f t="shared" si="3"/>
        <v>-24.591804148652045</v>
      </c>
      <c r="T74" s="163">
        <f t="shared" si="6"/>
        <v>99.53236428431012</v>
      </c>
    </row>
    <row r="75" spans="2:20" ht="32.25" customHeight="1" x14ac:dyDescent="0.25">
      <c r="B75" s="177"/>
      <c r="C75" s="193"/>
      <c r="D75" s="182"/>
      <c r="E75" s="184"/>
      <c r="F75" s="186"/>
      <c r="G75" s="182"/>
      <c r="H75" s="188"/>
      <c r="I75" s="188"/>
      <c r="J75" s="124" t="s">
        <v>412</v>
      </c>
      <c r="K75" s="167">
        <v>5200</v>
      </c>
      <c r="L75" s="125">
        <f>'[1]КО-115-2 17379 Старт'!G41</f>
        <v>5200.3535040437609</v>
      </c>
      <c r="M75" s="140"/>
      <c r="N75" s="168">
        <f t="shared" si="4"/>
        <v>0.35350404376094957</v>
      </c>
      <c r="O75" s="1" t="str">
        <f>$D$74&amp;" "&amp;$F$74&amp;" "&amp;J75</f>
        <v>КО-115-2 Старт                                        гранула 3,5 мм биг-бег (750 кг)</v>
      </c>
      <c r="P75" s="161">
        <f t="shared" si="5"/>
        <v>5200</v>
      </c>
      <c r="Q75" s="162">
        <f t="shared" si="2"/>
        <v>5200.3535040437609</v>
      </c>
      <c r="R75" s="163">
        <v>5224.9453081924121</v>
      </c>
      <c r="S75" s="162">
        <f t="shared" si="3"/>
        <v>-24.591804148651136</v>
      </c>
      <c r="T75" s="163">
        <f t="shared" si="6"/>
        <v>99.529338534700202</v>
      </c>
    </row>
    <row r="76" spans="2:20" ht="28.5" customHeight="1" x14ac:dyDescent="0.25">
      <c r="B76" s="178" t="s">
        <v>271</v>
      </c>
      <c r="C76" s="63" t="s">
        <v>157</v>
      </c>
      <c r="D76" s="78" t="s">
        <v>564</v>
      </c>
      <c r="E76" s="79"/>
      <c r="F76" s="79" t="s">
        <v>281</v>
      </c>
      <c r="G76" s="78" t="s">
        <v>44</v>
      </c>
      <c r="H76" s="138"/>
      <c r="I76" s="124"/>
      <c r="J76" s="124" t="s">
        <v>411</v>
      </c>
      <c r="K76" s="167">
        <v>1877.2268830406449</v>
      </c>
      <c r="L76" s="125">
        <f>[1]БНБК_премиксы!D41</f>
        <v>1447.9831412806893</v>
      </c>
      <c r="M76" s="140" t="str">
        <f t="shared" ref="M76:M103" si="7">D76&amp;" "&amp;F76</f>
        <v>ПА ПКР-1 классификатор</v>
      </c>
      <c r="N76" s="168">
        <f t="shared" si="4"/>
        <v>-429.24374175995558</v>
      </c>
      <c r="O76" s="1" t="str">
        <f t="shared" ref="O76:O103" si="8">D76&amp;" "&amp;F76</f>
        <v>ПА ПКР-1 классификатор</v>
      </c>
      <c r="P76" s="161">
        <f t="shared" si="5"/>
        <v>1877.2268830406449</v>
      </c>
      <c r="Q76" s="162">
        <f t="shared" si="2"/>
        <v>1447.9831412806893</v>
      </c>
      <c r="R76" s="163">
        <v>1182.5848578306093</v>
      </c>
      <c r="S76" s="162">
        <f t="shared" si="3"/>
        <v>265.39828345008004</v>
      </c>
      <c r="T76" s="163">
        <f t="shared" si="6"/>
        <v>122.4422189826563</v>
      </c>
    </row>
    <row r="77" spans="2:20" ht="28.5" customHeight="1" x14ac:dyDescent="0.25">
      <c r="B77" s="178"/>
      <c r="C77" s="63" t="s">
        <v>158</v>
      </c>
      <c r="D77" s="78" t="s">
        <v>565</v>
      </c>
      <c r="E77" s="79"/>
      <c r="F77" s="79" t="s">
        <v>281</v>
      </c>
      <c r="G77" s="78" t="s">
        <v>44</v>
      </c>
      <c r="H77" s="138"/>
      <c r="I77" s="124"/>
      <c r="J77" s="124" t="s">
        <v>411</v>
      </c>
      <c r="K77" s="167">
        <v>1416.4364619139112</v>
      </c>
      <c r="L77" s="125">
        <f>[1]БНБК_премиксы!F41</f>
        <v>1118.9395888534148</v>
      </c>
      <c r="M77" s="140" t="str">
        <f t="shared" si="7"/>
        <v>ПА  ПКР-2 классификатор</v>
      </c>
      <c r="N77" s="168">
        <f t="shared" si="4"/>
        <v>-297.49687306049645</v>
      </c>
      <c r="O77" s="1" t="str">
        <f t="shared" si="8"/>
        <v>ПА  ПКР-2 классификатор</v>
      </c>
      <c r="P77" s="161">
        <f t="shared" si="5"/>
        <v>1416.4364619139112</v>
      </c>
      <c r="Q77" s="162">
        <f t="shared" si="2"/>
        <v>1118.9395888534148</v>
      </c>
      <c r="R77" s="163">
        <v>864.2934307898812</v>
      </c>
      <c r="S77" s="162">
        <f t="shared" si="3"/>
        <v>254.64615806353356</v>
      </c>
      <c r="T77" s="163">
        <f t="shared" si="6"/>
        <v>129.46292879153452</v>
      </c>
    </row>
    <row r="78" spans="2:20" ht="28.5" customHeight="1" x14ac:dyDescent="0.25">
      <c r="B78" s="178"/>
      <c r="C78" s="63" t="s">
        <v>175</v>
      </c>
      <c r="D78" s="77" t="s">
        <v>566</v>
      </c>
      <c r="E78" s="79"/>
      <c r="F78" s="79" t="s">
        <v>281</v>
      </c>
      <c r="G78" s="78" t="s">
        <v>44</v>
      </c>
      <c r="H78" s="138"/>
      <c r="I78" s="124"/>
      <c r="J78" s="124" t="s">
        <v>411</v>
      </c>
      <c r="K78" s="167">
        <v>1432.0979328599999</v>
      </c>
      <c r="L78" s="125">
        <f>[1]БНБК_премиксы!H41</f>
        <v>1159.6200789290961</v>
      </c>
      <c r="M78" s="140" t="str">
        <f t="shared" si="7"/>
        <v>ПА П60-1 классификатор</v>
      </c>
      <c r="N78" s="168">
        <f t="shared" si="4"/>
        <v>-272.47785393090385</v>
      </c>
      <c r="O78" s="1" t="str">
        <f t="shared" si="8"/>
        <v>ПА П60-1 классификатор</v>
      </c>
      <c r="P78" s="161">
        <f t="shared" si="5"/>
        <v>1432.0979328599999</v>
      </c>
      <c r="Q78" s="162">
        <f t="shared" si="2"/>
        <v>1159.6200789290961</v>
      </c>
      <c r="R78" s="163">
        <v>910.71251424934997</v>
      </c>
      <c r="S78" s="162">
        <f t="shared" si="3"/>
        <v>248.90756467974609</v>
      </c>
      <c r="T78" s="163">
        <f t="shared" si="6"/>
        <v>127.33107987265409</v>
      </c>
    </row>
    <row r="79" spans="2:20" ht="28.5" customHeight="1" x14ac:dyDescent="0.25">
      <c r="B79" s="178"/>
      <c r="C79" s="63" t="s">
        <v>159</v>
      </c>
      <c r="D79" s="78" t="s">
        <v>567</v>
      </c>
      <c r="E79" s="79"/>
      <c r="F79" s="79" t="s">
        <v>281</v>
      </c>
      <c r="G79" s="78" t="s">
        <v>44</v>
      </c>
      <c r="H79" s="138"/>
      <c r="I79" s="124"/>
      <c r="J79" s="124" t="s">
        <v>411</v>
      </c>
      <c r="K79" s="167">
        <v>1872.4782550599998</v>
      </c>
      <c r="L79" s="125">
        <f>[1]БНБК_премиксы!J41</f>
        <v>1374.6109806281893</v>
      </c>
      <c r="M79" s="140" t="str">
        <f t="shared" si="7"/>
        <v>ПА П60-3 классификатор</v>
      </c>
      <c r="N79" s="168">
        <f t="shared" si="4"/>
        <v>-497.86727443181053</v>
      </c>
      <c r="O79" s="1" t="str">
        <f t="shared" si="8"/>
        <v>ПА П60-3 классификатор</v>
      </c>
      <c r="P79" s="161">
        <f t="shared" si="5"/>
        <v>1872.4782550599998</v>
      </c>
      <c r="Q79" s="162">
        <f t="shared" si="2"/>
        <v>1374.6109806281893</v>
      </c>
      <c r="R79" s="163">
        <v>1118.1079070302849</v>
      </c>
      <c r="S79" s="162">
        <f t="shared" si="3"/>
        <v>256.5030735979044</v>
      </c>
      <c r="T79" s="163">
        <f t="shared" si="6"/>
        <v>122.94081563908989</v>
      </c>
    </row>
    <row r="80" spans="2:20" ht="28.5" customHeight="1" x14ac:dyDescent="0.25">
      <c r="B80" s="178" t="s">
        <v>230</v>
      </c>
      <c r="C80" s="63" t="s">
        <v>160</v>
      </c>
      <c r="D80" s="78" t="s">
        <v>568</v>
      </c>
      <c r="E80" s="79"/>
      <c r="F80" s="79" t="s">
        <v>281</v>
      </c>
      <c r="G80" s="78" t="s">
        <v>44</v>
      </c>
      <c r="H80" s="138"/>
      <c r="I80" s="124"/>
      <c r="J80" s="124" t="s">
        <v>411</v>
      </c>
      <c r="K80" s="167">
        <v>2595.1280262543123</v>
      </c>
      <c r="L80" s="144">
        <f>[1]БНБК_премиксы!L41</f>
        <v>2171.3625018709317</v>
      </c>
      <c r="M80" s="140" t="str">
        <f t="shared" si="7"/>
        <v>ПА КС1-1 классификатор</v>
      </c>
      <c r="N80" s="168">
        <f t="shared" si="4"/>
        <v>-423.76552438338058</v>
      </c>
      <c r="O80" s="1" t="str">
        <f t="shared" si="8"/>
        <v>ПА КС1-1 классификатор</v>
      </c>
      <c r="P80" s="161">
        <f t="shared" si="5"/>
        <v>2595.1280262543123</v>
      </c>
      <c r="Q80" s="162">
        <f t="shared" si="2"/>
        <v>2171.3625018709317</v>
      </c>
      <c r="R80" s="163">
        <v>1829.0977825724572</v>
      </c>
      <c r="S80" s="162">
        <f t="shared" si="3"/>
        <v>342.26471929847457</v>
      </c>
      <c r="T80" s="163">
        <f t="shared" si="6"/>
        <v>118.71221552830877</v>
      </c>
    </row>
    <row r="81" spans="2:20" ht="28.5" customHeight="1" x14ac:dyDescent="0.25">
      <c r="B81" s="178"/>
      <c r="C81" s="63" t="s">
        <v>333</v>
      </c>
      <c r="D81" s="78" t="s">
        <v>569</v>
      </c>
      <c r="E81" s="79"/>
      <c r="F81" s="79" t="s">
        <v>281</v>
      </c>
      <c r="G81" s="137" t="s">
        <v>44</v>
      </c>
      <c r="H81" s="138"/>
      <c r="I81" s="124"/>
      <c r="J81" s="124" t="s">
        <v>411</v>
      </c>
      <c r="K81" s="167">
        <v>3216.9630608883413</v>
      </c>
      <c r="L81" s="144">
        <f>[1]БНБК_премиксы!N41</f>
        <v>2544.126815031057</v>
      </c>
      <c r="M81" s="140" t="str">
        <f t="shared" si="7"/>
        <v>ПА КС1-2 классификатор</v>
      </c>
      <c r="N81" s="168">
        <f t="shared" si="4"/>
        <v>-672.83624585728421</v>
      </c>
      <c r="O81" s="1" t="str">
        <f t="shared" si="8"/>
        <v>ПА КС1-2 классификатор</v>
      </c>
      <c r="P81" s="161">
        <f t="shared" si="5"/>
        <v>3216.9630608883413</v>
      </c>
      <c r="Q81" s="162">
        <f t="shared" si="2"/>
        <v>2544.126815031057</v>
      </c>
      <c r="R81" s="163">
        <v>2187.2926764130893</v>
      </c>
      <c r="S81" s="162">
        <f t="shared" si="3"/>
        <v>356.83413861796771</v>
      </c>
      <c r="T81" s="163">
        <f t="shared" si="6"/>
        <v>116.31396394574571</v>
      </c>
    </row>
    <row r="82" spans="2:20" ht="28.5" customHeight="1" x14ac:dyDescent="0.25">
      <c r="B82" s="178"/>
      <c r="C82" s="63" t="s">
        <v>334</v>
      </c>
      <c r="D82" s="78" t="s">
        <v>570</v>
      </c>
      <c r="E82" s="79"/>
      <c r="F82" s="79" t="s">
        <v>281</v>
      </c>
      <c r="G82" s="137" t="s">
        <v>44</v>
      </c>
      <c r="H82" s="138"/>
      <c r="I82" s="124"/>
      <c r="J82" s="124" t="s">
        <v>411</v>
      </c>
      <c r="K82" s="167">
        <v>1886.6797500943155</v>
      </c>
      <c r="L82" s="144">
        <f>[1]БНБК_премиксы!P41</f>
        <v>1630.4616212125206</v>
      </c>
      <c r="M82" s="140" t="str">
        <f t="shared" si="7"/>
        <v>ПА КС1-3 классификатор</v>
      </c>
      <c r="N82" s="168">
        <f t="shared" si="4"/>
        <v>-256.21812888179488</v>
      </c>
      <c r="O82" s="1" t="str">
        <f t="shared" si="8"/>
        <v>ПА КС1-3 классификатор</v>
      </c>
      <c r="P82" s="161">
        <f t="shared" si="5"/>
        <v>1886.6797500943155</v>
      </c>
      <c r="Q82" s="162">
        <f t="shared" si="5"/>
        <v>1630.4616212125206</v>
      </c>
      <c r="R82" s="163">
        <v>1331.4394696918393</v>
      </c>
      <c r="S82" s="162">
        <f t="shared" ref="S82:S103" si="9">Q82-R82</f>
        <v>299.02215152068129</v>
      </c>
      <c r="T82" s="163">
        <f t="shared" si="6"/>
        <v>122.45856145378428</v>
      </c>
    </row>
    <row r="83" spans="2:20" ht="28.5" customHeight="1" x14ac:dyDescent="0.25">
      <c r="B83" s="178"/>
      <c r="C83" s="63" t="s">
        <v>161</v>
      </c>
      <c r="D83" s="78" t="s">
        <v>571</v>
      </c>
      <c r="E83" s="79"/>
      <c r="F83" s="79" t="s">
        <v>281</v>
      </c>
      <c r="G83" s="137" t="s">
        <v>44</v>
      </c>
      <c r="H83" s="138"/>
      <c r="I83" s="124"/>
      <c r="J83" s="124" t="s">
        <v>411</v>
      </c>
      <c r="K83" s="167">
        <v>2595.1280262543123</v>
      </c>
      <c r="L83" s="139">
        <f>[1]БНБК_премиксы!R41</f>
        <v>2171.3625018709317</v>
      </c>
      <c r="M83" s="140" t="str">
        <f t="shared" si="7"/>
        <v>ПА КС2 классификатор</v>
      </c>
      <c r="N83" s="168">
        <f t="shared" ref="N83:N103" si="10">L83-K83</f>
        <v>-423.76552438338058</v>
      </c>
      <c r="O83" s="1" t="str">
        <f t="shared" si="8"/>
        <v>ПА КС2 классификатор</v>
      </c>
      <c r="P83" s="161">
        <f t="shared" ref="P83:Q103" si="11">K83</f>
        <v>2595.1280262543123</v>
      </c>
      <c r="Q83" s="162">
        <f t="shared" si="11"/>
        <v>2171.3625018709317</v>
      </c>
      <c r="R83" s="163">
        <v>1829.0977825724572</v>
      </c>
      <c r="S83" s="162">
        <f t="shared" si="9"/>
        <v>342.26471929847457</v>
      </c>
      <c r="T83" s="163">
        <f t="shared" ref="T83:T103" si="12">Q83/R83*100</f>
        <v>118.71221552830877</v>
      </c>
    </row>
    <row r="84" spans="2:20" ht="28.5" customHeight="1" x14ac:dyDescent="0.25">
      <c r="B84" s="178"/>
      <c r="C84" s="63" t="s">
        <v>231</v>
      </c>
      <c r="D84" s="78" t="s">
        <v>572</v>
      </c>
      <c r="E84" s="79"/>
      <c r="F84" s="79" t="s">
        <v>281</v>
      </c>
      <c r="G84" s="78" t="s">
        <v>44</v>
      </c>
      <c r="H84" s="138"/>
      <c r="I84" s="124"/>
      <c r="J84" s="124" t="s">
        <v>411</v>
      </c>
      <c r="K84" s="167">
        <v>3369.9494900890486</v>
      </c>
      <c r="L84" s="144">
        <f>[1]БНБК_премиксы!T41</f>
        <v>2772.328712334584</v>
      </c>
      <c r="M84" s="140" t="str">
        <f t="shared" si="7"/>
        <v>ПА КС3-1 классификатор</v>
      </c>
      <c r="N84" s="168">
        <f t="shared" si="10"/>
        <v>-597.6207777544646</v>
      </c>
      <c r="O84" s="1" t="str">
        <f t="shared" si="8"/>
        <v>ПА КС3-1 классификатор</v>
      </c>
      <c r="P84" s="161">
        <f t="shared" si="11"/>
        <v>3369.9494900890486</v>
      </c>
      <c r="Q84" s="162">
        <f t="shared" si="11"/>
        <v>2772.328712334584</v>
      </c>
      <c r="R84" s="163">
        <v>2428.7853446017798</v>
      </c>
      <c r="S84" s="162">
        <f t="shared" si="9"/>
        <v>343.5433677328042</v>
      </c>
      <c r="T84" s="163">
        <f t="shared" si="12"/>
        <v>114.14465747236015</v>
      </c>
    </row>
    <row r="85" spans="2:20" ht="28.5" customHeight="1" x14ac:dyDescent="0.25">
      <c r="B85" s="178"/>
      <c r="C85" s="63" t="s">
        <v>232</v>
      </c>
      <c r="D85" s="78" t="s">
        <v>573</v>
      </c>
      <c r="E85" s="79"/>
      <c r="F85" s="79" t="s">
        <v>281</v>
      </c>
      <c r="G85" s="78" t="s">
        <v>44</v>
      </c>
      <c r="H85" s="138"/>
      <c r="I85" s="124"/>
      <c r="J85" s="124" t="s">
        <v>411</v>
      </c>
      <c r="K85" s="167">
        <v>3291.2869980340483</v>
      </c>
      <c r="L85" s="144">
        <f>[1]БНБК_премиксы!V41</f>
        <v>2718.5037164192063</v>
      </c>
      <c r="M85" s="140" t="str">
        <f t="shared" si="7"/>
        <v>ПА КС3-2 классификатор</v>
      </c>
      <c r="N85" s="168">
        <f t="shared" si="10"/>
        <v>-572.78328161484205</v>
      </c>
      <c r="O85" s="1" t="str">
        <f t="shared" si="8"/>
        <v>ПА КС3-2 классификатор</v>
      </c>
      <c r="P85" s="161">
        <f t="shared" si="11"/>
        <v>3291.2869980340483</v>
      </c>
      <c r="Q85" s="162">
        <f t="shared" si="11"/>
        <v>2718.5037164192063</v>
      </c>
      <c r="R85" s="163">
        <v>2381.1263213552961</v>
      </c>
      <c r="S85" s="162">
        <f t="shared" si="9"/>
        <v>337.37739506391017</v>
      </c>
      <c r="T85" s="163">
        <f t="shared" si="12"/>
        <v>114.16881549030464</v>
      </c>
    </row>
    <row r="86" spans="2:20" ht="28.5" customHeight="1" x14ac:dyDescent="0.25">
      <c r="B86" s="178"/>
      <c r="C86" s="63" t="s">
        <v>233</v>
      </c>
      <c r="D86" s="78" t="s">
        <v>574</v>
      </c>
      <c r="E86" s="79"/>
      <c r="F86" s="79" t="s">
        <v>281</v>
      </c>
      <c r="G86" s="78" t="s">
        <v>44</v>
      </c>
      <c r="H86" s="138"/>
      <c r="I86" s="124"/>
      <c r="J86" s="124" t="s">
        <v>411</v>
      </c>
      <c r="K86" s="167">
        <v>3314.1003050867312</v>
      </c>
      <c r="L86" s="144">
        <f>[1]БНБК_премиксы!X41</f>
        <v>2745.3257024248505</v>
      </c>
      <c r="M86" s="140" t="str">
        <f t="shared" si="7"/>
        <v>ПА КС3-3 классификатор</v>
      </c>
      <c r="N86" s="168">
        <f t="shared" si="10"/>
        <v>-568.77460266188064</v>
      </c>
      <c r="O86" s="1" t="str">
        <f t="shared" si="8"/>
        <v>ПА КС3-3 классификатор</v>
      </c>
      <c r="P86" s="161">
        <f t="shared" si="11"/>
        <v>3314.1003050867312</v>
      </c>
      <c r="Q86" s="162">
        <f t="shared" si="11"/>
        <v>2745.3257024248505</v>
      </c>
      <c r="R86" s="163">
        <v>2407.1451276667362</v>
      </c>
      <c r="S86" s="162">
        <f t="shared" si="9"/>
        <v>338.18057475811429</v>
      </c>
      <c r="T86" s="163">
        <f t="shared" si="12"/>
        <v>114.04903139703568</v>
      </c>
    </row>
    <row r="87" spans="2:20" ht="28.5" customHeight="1" x14ac:dyDescent="0.25">
      <c r="B87" s="178"/>
      <c r="C87" s="63" t="s">
        <v>234</v>
      </c>
      <c r="D87" s="78" t="s">
        <v>575</v>
      </c>
      <c r="E87" s="79"/>
      <c r="F87" s="79" t="s">
        <v>281</v>
      </c>
      <c r="G87" s="78" t="s">
        <v>44</v>
      </c>
      <c r="H87" s="138"/>
      <c r="I87" s="124"/>
      <c r="J87" s="124" t="s">
        <v>411</v>
      </c>
      <c r="K87" s="167">
        <v>1793.8129355444942</v>
      </c>
      <c r="L87" s="144">
        <f>[1]БНБК_премиксы!Z41</f>
        <v>1569.5304949148549</v>
      </c>
      <c r="M87" s="140" t="str">
        <f t="shared" si="7"/>
        <v>ПА КС4-1 классификатор</v>
      </c>
      <c r="N87" s="168">
        <f t="shared" si="10"/>
        <v>-224.28244062963927</v>
      </c>
      <c r="O87" s="1" t="str">
        <f t="shared" si="8"/>
        <v>ПА КС4-1 классификатор</v>
      </c>
      <c r="P87" s="161">
        <f t="shared" si="11"/>
        <v>1793.8129355444942</v>
      </c>
      <c r="Q87" s="162">
        <f t="shared" si="11"/>
        <v>1569.5304949148549</v>
      </c>
      <c r="R87" s="163">
        <v>1274.4667861807445</v>
      </c>
      <c r="S87" s="162">
        <f t="shared" si="9"/>
        <v>295.06370873411038</v>
      </c>
      <c r="T87" s="163">
        <f t="shared" si="12"/>
        <v>123.15193396434769</v>
      </c>
    </row>
    <row r="88" spans="2:20" ht="28.5" customHeight="1" x14ac:dyDescent="0.25">
      <c r="B88" s="178"/>
      <c r="C88" s="63" t="s">
        <v>235</v>
      </c>
      <c r="D88" s="78" t="s">
        <v>576</v>
      </c>
      <c r="E88" s="79"/>
      <c r="F88" s="79" t="s">
        <v>281</v>
      </c>
      <c r="G88" s="78" t="s">
        <v>44</v>
      </c>
      <c r="H88" s="138"/>
      <c r="I88" s="124"/>
      <c r="J88" s="124" t="s">
        <v>411</v>
      </c>
      <c r="K88" s="167">
        <v>1791.609142309494</v>
      </c>
      <c r="L88" s="144">
        <f>[1]БНБК_премиксы!AB41</f>
        <v>1567.6575410227465</v>
      </c>
      <c r="M88" s="140" t="str">
        <f t="shared" si="7"/>
        <v>ПА КС4-2 классификатор</v>
      </c>
      <c r="N88" s="168">
        <f t="shared" si="10"/>
        <v>-223.95160128674752</v>
      </c>
      <c r="O88" s="1" t="str">
        <f t="shared" si="8"/>
        <v>ПА КС4-2 классификатор</v>
      </c>
      <c r="P88" s="161">
        <f t="shared" si="11"/>
        <v>1791.609142309494</v>
      </c>
      <c r="Q88" s="162">
        <f t="shared" si="11"/>
        <v>1567.6575410227465</v>
      </c>
      <c r="R88" s="163">
        <v>1272.5463025343245</v>
      </c>
      <c r="S88" s="162">
        <f t="shared" si="9"/>
        <v>295.11123848842203</v>
      </c>
      <c r="T88" s="163">
        <f t="shared" si="12"/>
        <v>123.19060908830562</v>
      </c>
    </row>
    <row r="89" spans="2:20" ht="28.5" customHeight="1" x14ac:dyDescent="0.25">
      <c r="B89" s="175" t="s">
        <v>214</v>
      </c>
      <c r="C89" s="63" t="s">
        <v>216</v>
      </c>
      <c r="D89" s="78" t="s">
        <v>577</v>
      </c>
      <c r="E89" s="79"/>
      <c r="F89" s="79" t="s">
        <v>281</v>
      </c>
      <c r="G89" s="78" t="s">
        <v>44</v>
      </c>
      <c r="H89" s="138"/>
      <c r="I89" s="124"/>
      <c r="J89" s="124" t="s">
        <v>411</v>
      </c>
      <c r="K89" s="167">
        <v>2041.5414077835667</v>
      </c>
      <c r="L89" s="144">
        <f>[1]БНБК_премиксы!AD41</f>
        <v>1692.0194141832085</v>
      </c>
      <c r="M89" s="140" t="str">
        <f t="shared" si="7"/>
        <v>ПА П1-1 классификатор</v>
      </c>
      <c r="N89" s="168">
        <f t="shared" si="10"/>
        <v>-349.5219936003582</v>
      </c>
      <c r="O89" s="1" t="str">
        <f t="shared" si="8"/>
        <v>ПА П1-1 классификатор</v>
      </c>
      <c r="P89" s="161">
        <f t="shared" si="11"/>
        <v>2041.5414077835667</v>
      </c>
      <c r="Q89" s="162">
        <f t="shared" si="11"/>
        <v>1692.0194141832085</v>
      </c>
      <c r="R89" s="163">
        <v>1378.3613042203028</v>
      </c>
      <c r="S89" s="162">
        <f t="shared" si="9"/>
        <v>313.65810996290566</v>
      </c>
      <c r="T89" s="163">
        <f t="shared" si="12"/>
        <v>122.75587024987853</v>
      </c>
    </row>
    <row r="90" spans="2:20" ht="42.75" customHeight="1" x14ac:dyDescent="0.25">
      <c r="B90" s="176"/>
      <c r="C90" s="63" t="s">
        <v>217</v>
      </c>
      <c r="D90" s="78" t="s">
        <v>578</v>
      </c>
      <c r="E90" s="79"/>
      <c r="F90" s="79" t="s">
        <v>281</v>
      </c>
      <c r="G90" s="78" t="s">
        <v>44</v>
      </c>
      <c r="H90" s="138"/>
      <c r="I90" s="124"/>
      <c r="J90" s="124" t="s">
        <v>411</v>
      </c>
      <c r="K90" s="167">
        <v>1931.6039036516297</v>
      </c>
      <c r="L90" s="144">
        <f>[1]БНБК_премиксы!AF41</f>
        <v>1603.4830122577832</v>
      </c>
      <c r="M90" s="140" t="str">
        <f t="shared" si="7"/>
        <v>ПА П5-1 классификатор</v>
      </c>
      <c r="N90" s="168">
        <f t="shared" si="10"/>
        <v>-328.12089139384648</v>
      </c>
      <c r="O90" s="1" t="str">
        <f t="shared" si="8"/>
        <v>ПА П5-1 классификатор</v>
      </c>
      <c r="P90" s="161">
        <f t="shared" si="11"/>
        <v>1931.6039036516297</v>
      </c>
      <c r="Q90" s="162">
        <f t="shared" si="11"/>
        <v>1603.4830122577832</v>
      </c>
      <c r="R90" s="163">
        <v>1300.3305117208499</v>
      </c>
      <c r="S90" s="162">
        <f t="shared" si="9"/>
        <v>303.1525005369333</v>
      </c>
      <c r="T90" s="163">
        <f t="shared" si="12"/>
        <v>123.31349590003413</v>
      </c>
    </row>
    <row r="91" spans="2:20" ht="44.25" customHeight="1" x14ac:dyDescent="0.25">
      <c r="B91" s="176"/>
      <c r="C91" s="63" t="s">
        <v>70</v>
      </c>
      <c r="D91" s="78" t="s">
        <v>332</v>
      </c>
      <c r="E91" s="79"/>
      <c r="F91" s="79" t="s">
        <v>281</v>
      </c>
      <c r="G91" s="78" t="s">
        <v>44</v>
      </c>
      <c r="H91" s="138"/>
      <c r="I91" s="124"/>
      <c r="J91" s="124" t="s">
        <v>411</v>
      </c>
      <c r="K91" s="167">
        <v>1536.7769016140317</v>
      </c>
      <c r="L91" s="144">
        <f>[1]БНБК_премиксы!AH41</f>
        <v>1343.4712321171148</v>
      </c>
      <c r="M91" s="140" t="str">
        <f t="shared" si="7"/>
        <v>ПА П1-2 классификатор</v>
      </c>
      <c r="N91" s="168">
        <f t="shared" si="10"/>
        <v>-193.30566949691683</v>
      </c>
      <c r="O91" s="1" t="str">
        <f t="shared" si="8"/>
        <v>ПА П1-2 классификатор</v>
      </c>
      <c r="P91" s="161">
        <f t="shared" si="11"/>
        <v>1536.7769016140317</v>
      </c>
      <c r="Q91" s="162">
        <f t="shared" si="11"/>
        <v>1343.4712321171148</v>
      </c>
      <c r="R91" s="163">
        <v>1056.9201566642726</v>
      </c>
      <c r="S91" s="162">
        <f t="shared" si="9"/>
        <v>286.55107545284227</v>
      </c>
      <c r="T91" s="163">
        <f t="shared" si="12"/>
        <v>127.11189427564908</v>
      </c>
    </row>
    <row r="92" spans="2:20" ht="28.5" customHeight="1" x14ac:dyDescent="0.25">
      <c r="B92" s="176"/>
      <c r="C92" s="63" t="s">
        <v>218</v>
      </c>
      <c r="D92" s="78" t="s">
        <v>579</v>
      </c>
      <c r="E92" s="79"/>
      <c r="F92" s="79" t="s">
        <v>281</v>
      </c>
      <c r="G92" s="78" t="s">
        <v>44</v>
      </c>
      <c r="H92" s="138"/>
      <c r="I92" s="124"/>
      <c r="J92" s="124" t="s">
        <v>411</v>
      </c>
      <c r="K92" s="167">
        <v>2163.7673534115456</v>
      </c>
      <c r="L92" s="144">
        <f>[1]БНБК_премиксы!AJ41</f>
        <v>1813.6183602169208</v>
      </c>
      <c r="M92" s="140" t="str">
        <f t="shared" si="7"/>
        <v>ПА П5-1-2Р классификатор</v>
      </c>
      <c r="N92" s="168">
        <f t="shared" si="10"/>
        <v>-350.14899319462484</v>
      </c>
      <c r="O92" s="1" t="str">
        <f t="shared" si="8"/>
        <v>ПА П5-1-2Р классификатор</v>
      </c>
      <c r="P92" s="161">
        <f t="shared" si="11"/>
        <v>2163.7673534115456</v>
      </c>
      <c r="Q92" s="162">
        <f t="shared" si="11"/>
        <v>1813.6183602169208</v>
      </c>
      <c r="R92" s="163">
        <v>1486.3229062855805</v>
      </c>
      <c r="S92" s="162">
        <f t="shared" si="9"/>
        <v>327.29545393134026</v>
      </c>
      <c r="T92" s="163">
        <f t="shared" si="12"/>
        <v>122.02048105073435</v>
      </c>
    </row>
    <row r="93" spans="2:20" ht="28.5" customHeight="1" x14ac:dyDescent="0.25">
      <c r="B93" s="176"/>
      <c r="C93" s="63" t="s">
        <v>219</v>
      </c>
      <c r="D93" s="78" t="s">
        <v>580</v>
      </c>
      <c r="E93" s="79"/>
      <c r="F93" s="79" t="s">
        <v>281</v>
      </c>
      <c r="G93" s="78" t="s">
        <v>44</v>
      </c>
      <c r="H93" s="138"/>
      <c r="I93" s="124"/>
      <c r="J93" s="124" t="s">
        <v>411</v>
      </c>
      <c r="K93" s="167">
        <v>1893.9612214416743</v>
      </c>
      <c r="L93" s="144">
        <f>[1]БНБК_премиксы!AL41</f>
        <v>1606.795358092219</v>
      </c>
      <c r="M93" s="140" t="str">
        <f t="shared" si="7"/>
        <v>ПА П5-2-2Р классификатор</v>
      </c>
      <c r="N93" s="168">
        <f t="shared" si="10"/>
        <v>-287.16586334945532</v>
      </c>
      <c r="O93" s="1" t="str">
        <f t="shared" si="8"/>
        <v>ПА П5-2-2Р классификатор</v>
      </c>
      <c r="P93" s="161">
        <f t="shared" si="11"/>
        <v>1893.9612214416743</v>
      </c>
      <c r="Q93" s="162">
        <f t="shared" si="11"/>
        <v>1606.795358092219</v>
      </c>
      <c r="R93" s="163">
        <v>1301.4165923692362</v>
      </c>
      <c r="S93" s="162">
        <f t="shared" si="9"/>
        <v>305.37876572298273</v>
      </c>
      <c r="T93" s="163">
        <f t="shared" si="12"/>
        <v>123.46510468005015</v>
      </c>
    </row>
    <row r="94" spans="2:20" ht="28.5" customHeight="1" x14ac:dyDescent="0.25">
      <c r="B94" s="176"/>
      <c r="C94" s="63" t="s">
        <v>220</v>
      </c>
      <c r="D94" s="78" t="s">
        <v>581</v>
      </c>
      <c r="E94" s="79"/>
      <c r="F94" s="79" t="s">
        <v>281</v>
      </c>
      <c r="G94" s="78" t="s">
        <v>44</v>
      </c>
      <c r="H94" s="138"/>
      <c r="I94" s="124"/>
      <c r="J94" s="124" t="s">
        <v>411</v>
      </c>
      <c r="K94" s="167">
        <v>1925.5316489966096</v>
      </c>
      <c r="L94" s="144">
        <f>[1]БНБК_премиксы!AN41</f>
        <v>1643.1388256486812</v>
      </c>
      <c r="M94" s="140" t="str">
        <f t="shared" si="7"/>
        <v>ПА П1-1-2Р классификатор</v>
      </c>
      <c r="N94" s="168">
        <f t="shared" si="10"/>
        <v>-282.39282334792847</v>
      </c>
      <c r="O94" s="1" t="str">
        <f t="shared" si="8"/>
        <v>ПА П1-1-2Р классификатор</v>
      </c>
      <c r="P94" s="161">
        <f t="shared" si="11"/>
        <v>1925.5316489966096</v>
      </c>
      <c r="Q94" s="162">
        <f t="shared" si="11"/>
        <v>1643.1388256486812</v>
      </c>
      <c r="R94" s="163">
        <v>1330.8421325620041</v>
      </c>
      <c r="S94" s="162">
        <f t="shared" si="9"/>
        <v>312.29669308667712</v>
      </c>
      <c r="T94" s="163">
        <f t="shared" si="12"/>
        <v>123.46609604893368</v>
      </c>
    </row>
    <row r="95" spans="2:20" ht="28.5" customHeight="1" x14ac:dyDescent="0.25">
      <c r="B95" s="176"/>
      <c r="C95" s="63" t="s">
        <v>221</v>
      </c>
      <c r="D95" s="78" t="s">
        <v>582</v>
      </c>
      <c r="E95" s="79"/>
      <c r="F95" s="79" t="s">
        <v>281</v>
      </c>
      <c r="G95" s="78" t="s">
        <v>44</v>
      </c>
      <c r="H95" s="138"/>
      <c r="I95" s="124"/>
      <c r="J95" s="124" t="s">
        <v>411</v>
      </c>
      <c r="K95" s="167">
        <v>2163.7673534115456</v>
      </c>
      <c r="L95" s="144">
        <f>[1]БНБК_премиксы!AP41</f>
        <v>1813.6183602169208</v>
      </c>
      <c r="M95" s="140" t="str">
        <f t="shared" si="7"/>
        <v>ПА П5-1-2 классификатор</v>
      </c>
      <c r="N95" s="168">
        <f t="shared" si="10"/>
        <v>-350.14899319462484</v>
      </c>
      <c r="O95" s="1" t="str">
        <f t="shared" si="8"/>
        <v>ПА П5-1-2 классификатор</v>
      </c>
      <c r="P95" s="161">
        <f t="shared" si="11"/>
        <v>2163.7673534115456</v>
      </c>
      <c r="Q95" s="162">
        <f t="shared" si="11"/>
        <v>1813.6183602169208</v>
      </c>
      <c r="R95" s="163">
        <v>1486.3229062855805</v>
      </c>
      <c r="S95" s="162">
        <f t="shared" si="9"/>
        <v>327.29545393134026</v>
      </c>
      <c r="T95" s="163">
        <f t="shared" si="12"/>
        <v>122.02048105073435</v>
      </c>
    </row>
    <row r="96" spans="2:20" ht="28.5" customHeight="1" x14ac:dyDescent="0.25">
      <c r="B96" s="176"/>
      <c r="C96" s="63" t="s">
        <v>222</v>
      </c>
      <c r="D96" s="78" t="s">
        <v>583</v>
      </c>
      <c r="E96" s="79"/>
      <c r="F96" s="79" t="s">
        <v>281</v>
      </c>
      <c r="G96" s="78" t="s">
        <v>44</v>
      </c>
      <c r="H96" s="138"/>
      <c r="I96" s="124"/>
      <c r="J96" s="124" t="s">
        <v>411</v>
      </c>
      <c r="K96" s="167">
        <v>1841.337514641674</v>
      </c>
      <c r="L96" s="144">
        <f>[1]БНБК_премиксы!AR41</f>
        <v>1572.7472305642834</v>
      </c>
      <c r="M96" s="140" t="str">
        <f t="shared" si="7"/>
        <v>ПА П5-2-2 классификатор</v>
      </c>
      <c r="N96" s="168">
        <f t="shared" si="10"/>
        <v>-268.59028407739061</v>
      </c>
      <c r="O96" s="1" t="str">
        <f t="shared" si="8"/>
        <v>ПА П5-2-2 классификатор</v>
      </c>
      <c r="P96" s="161">
        <f t="shared" si="11"/>
        <v>1841.337514641674</v>
      </c>
      <c r="Q96" s="162">
        <f t="shared" si="11"/>
        <v>1572.7472305642834</v>
      </c>
      <c r="R96" s="163">
        <v>1269.1951926361635</v>
      </c>
      <c r="S96" s="162">
        <f t="shared" si="9"/>
        <v>303.55203792811994</v>
      </c>
      <c r="T96" s="163">
        <f t="shared" si="12"/>
        <v>123.91689156162273</v>
      </c>
    </row>
    <row r="97" spans="2:20" ht="28.5" customHeight="1" x14ac:dyDescent="0.25">
      <c r="B97" s="177"/>
      <c r="C97" s="63" t="s">
        <v>223</v>
      </c>
      <c r="D97" s="78" t="s">
        <v>584</v>
      </c>
      <c r="E97" s="79"/>
      <c r="F97" s="79" t="s">
        <v>281</v>
      </c>
      <c r="G97" s="78" t="s">
        <v>44</v>
      </c>
      <c r="H97" s="138"/>
      <c r="I97" s="124"/>
      <c r="J97" s="124" t="s">
        <v>411</v>
      </c>
      <c r="K97" s="167">
        <v>1970.7934496366095</v>
      </c>
      <c r="L97" s="144">
        <f>[1]БНБК_премиксы!AT41</f>
        <v>1670.3721262886811</v>
      </c>
      <c r="M97" s="140" t="str">
        <f t="shared" si="7"/>
        <v>ПА П1-1-2 классификатор</v>
      </c>
      <c r="N97" s="168">
        <f t="shared" si="10"/>
        <v>-300.42132334792836</v>
      </c>
      <c r="O97" s="1" t="str">
        <f t="shared" si="8"/>
        <v>ПА П1-1-2 классификатор</v>
      </c>
      <c r="P97" s="161">
        <f t="shared" si="11"/>
        <v>1970.7934496366095</v>
      </c>
      <c r="Q97" s="162">
        <f t="shared" si="11"/>
        <v>1670.3721262886811</v>
      </c>
      <c r="R97" s="163">
        <v>1356.2513408913458</v>
      </c>
      <c r="S97" s="162">
        <f t="shared" si="9"/>
        <v>314.12078539733534</v>
      </c>
      <c r="T97" s="163">
        <f t="shared" si="12"/>
        <v>123.16095666979332</v>
      </c>
    </row>
    <row r="98" spans="2:20" ht="28.5" customHeight="1" x14ac:dyDescent="0.25">
      <c r="B98" s="175" t="s">
        <v>215</v>
      </c>
      <c r="C98" s="63" t="s">
        <v>224</v>
      </c>
      <c r="D98" s="78" t="s">
        <v>585</v>
      </c>
      <c r="E98" s="79"/>
      <c r="F98" s="79" t="s">
        <v>281</v>
      </c>
      <c r="G98" s="78" t="s">
        <v>44</v>
      </c>
      <c r="H98" s="138"/>
      <c r="I98" s="124"/>
      <c r="J98" s="124" t="s">
        <v>411</v>
      </c>
      <c r="K98" s="167">
        <v>2309.2730244007503</v>
      </c>
      <c r="L98" s="144">
        <f>[1]БНБК_премиксы!AV41</f>
        <v>1849.3214031395744</v>
      </c>
      <c r="M98" s="140" t="str">
        <f t="shared" si="7"/>
        <v>ПА П5-1-1Р  классификатор</v>
      </c>
      <c r="N98" s="168">
        <f t="shared" si="10"/>
        <v>-459.95162126117589</v>
      </c>
      <c r="O98" s="1" t="str">
        <f t="shared" si="8"/>
        <v>ПА П5-1-1Р  классификатор</v>
      </c>
      <c r="P98" s="161">
        <f t="shared" si="11"/>
        <v>2309.2730244007503</v>
      </c>
      <c r="Q98" s="162">
        <f t="shared" si="11"/>
        <v>1849.3214031395744</v>
      </c>
      <c r="R98" s="163">
        <v>1538.5483652977282</v>
      </c>
      <c r="S98" s="162">
        <f t="shared" si="9"/>
        <v>310.77303784184619</v>
      </c>
      <c r="T98" s="163">
        <f t="shared" si="12"/>
        <v>120.19910747373272</v>
      </c>
    </row>
    <row r="99" spans="2:20" ht="28.5" customHeight="1" x14ac:dyDescent="0.25">
      <c r="B99" s="176"/>
      <c r="C99" s="63" t="s">
        <v>225</v>
      </c>
      <c r="D99" s="78" t="s">
        <v>586</v>
      </c>
      <c r="E99" s="79"/>
      <c r="F99" s="79" t="s">
        <v>281</v>
      </c>
      <c r="G99" s="78" t="s">
        <v>44</v>
      </c>
      <c r="H99" s="138"/>
      <c r="I99" s="124"/>
      <c r="J99" s="124" t="s">
        <v>411</v>
      </c>
      <c r="K99" s="167">
        <v>2135.6183796369855</v>
      </c>
      <c r="L99" s="144">
        <f>[1]БНБК_премиксы!AX41</f>
        <v>1727.4536774789885</v>
      </c>
      <c r="M99" s="140" t="str">
        <f t="shared" si="7"/>
        <v>ПА П5-2-1Р  классификатор</v>
      </c>
      <c r="N99" s="168">
        <f t="shared" si="10"/>
        <v>-408.164702157997</v>
      </c>
      <c r="O99" s="1" t="str">
        <f t="shared" si="8"/>
        <v>ПА П5-2-1Р  классификатор</v>
      </c>
      <c r="P99" s="161">
        <f t="shared" si="11"/>
        <v>2135.6183796369855</v>
      </c>
      <c r="Q99" s="162">
        <f t="shared" si="11"/>
        <v>1727.4536774789885</v>
      </c>
      <c r="R99" s="163">
        <v>1424.7715474841957</v>
      </c>
      <c r="S99" s="162">
        <f t="shared" si="9"/>
        <v>302.68212999479283</v>
      </c>
      <c r="T99" s="163">
        <f t="shared" si="12"/>
        <v>121.24425705505257</v>
      </c>
    </row>
    <row r="100" spans="2:20" ht="28.5" customHeight="1" x14ac:dyDescent="0.25">
      <c r="B100" s="176"/>
      <c r="C100" s="63" t="s">
        <v>226</v>
      </c>
      <c r="D100" s="78" t="s">
        <v>587</v>
      </c>
      <c r="E100" s="79"/>
      <c r="F100" s="79" t="s">
        <v>281</v>
      </c>
      <c r="G100" s="78" t="s">
        <v>44</v>
      </c>
      <c r="H100" s="138"/>
      <c r="I100" s="124"/>
      <c r="J100" s="124" t="s">
        <v>411</v>
      </c>
      <c r="K100" s="167">
        <v>2799.4805670425058</v>
      </c>
      <c r="L100" s="144">
        <f>[1]БНБК_премиксы!AZ41</f>
        <v>2180.4575074552977</v>
      </c>
      <c r="M100" s="140" t="str">
        <f t="shared" si="7"/>
        <v>ПА П 1-1-1Р  классификатор</v>
      </c>
      <c r="N100" s="168">
        <f t="shared" si="10"/>
        <v>-619.02305958720808</v>
      </c>
      <c r="O100" s="1" t="str">
        <f t="shared" si="8"/>
        <v>ПА П 1-1-1Р  классификатор</v>
      </c>
      <c r="P100" s="161">
        <f t="shared" si="11"/>
        <v>2799.4805670425058</v>
      </c>
      <c r="Q100" s="162">
        <f t="shared" si="11"/>
        <v>2180.4575074552977</v>
      </c>
      <c r="R100" s="163">
        <v>1850.5933639999841</v>
      </c>
      <c r="S100" s="162">
        <f t="shared" si="9"/>
        <v>329.86414345531352</v>
      </c>
      <c r="T100" s="163">
        <f t="shared" si="12"/>
        <v>117.82477716997349</v>
      </c>
    </row>
    <row r="101" spans="2:20" ht="28.5" customHeight="1" x14ac:dyDescent="0.25">
      <c r="B101" s="176"/>
      <c r="C101" s="63" t="s">
        <v>227</v>
      </c>
      <c r="D101" s="78" t="s">
        <v>588</v>
      </c>
      <c r="E101" s="79"/>
      <c r="F101" s="79" t="s">
        <v>281</v>
      </c>
      <c r="G101" s="78" t="s">
        <v>44</v>
      </c>
      <c r="H101" s="138"/>
      <c r="I101" s="124"/>
      <c r="J101" s="124" t="s">
        <v>411</v>
      </c>
      <c r="K101" s="167">
        <v>2585.1952337464813</v>
      </c>
      <c r="L101" s="144">
        <f>[1]БНБК_премиксы!BB41</f>
        <v>2035.1911477355552</v>
      </c>
      <c r="M101" s="140" t="str">
        <f t="shared" si="7"/>
        <v>ПА П5-1-1 классификатор</v>
      </c>
      <c r="N101" s="168">
        <f t="shared" si="10"/>
        <v>-550.00408601092613</v>
      </c>
      <c r="O101" s="1" t="str">
        <f t="shared" si="8"/>
        <v>ПА П5-1-1 классификатор</v>
      </c>
      <c r="P101" s="161">
        <f t="shared" si="11"/>
        <v>2585.1952337464813</v>
      </c>
      <c r="Q101" s="162">
        <f t="shared" si="11"/>
        <v>2035.1911477355552</v>
      </c>
      <c r="R101" s="163">
        <v>1709.7690195146956</v>
      </c>
      <c r="S101" s="162">
        <f t="shared" si="9"/>
        <v>325.42212822085958</v>
      </c>
      <c r="T101" s="163">
        <f t="shared" si="12"/>
        <v>119.0331047355875</v>
      </c>
    </row>
    <row r="102" spans="2:20" ht="28.5" customHeight="1" x14ac:dyDescent="0.25">
      <c r="B102" s="176"/>
      <c r="C102" s="63" t="s">
        <v>228</v>
      </c>
      <c r="D102" s="78" t="s">
        <v>589</v>
      </c>
      <c r="E102" s="79"/>
      <c r="F102" s="79" t="s">
        <v>281</v>
      </c>
      <c r="G102" s="78" t="s">
        <v>44</v>
      </c>
      <c r="H102" s="138"/>
      <c r="I102" s="124"/>
      <c r="J102" s="124" t="s">
        <v>411</v>
      </c>
      <c r="K102" s="167">
        <v>2273.8744233788593</v>
      </c>
      <c r="L102" s="144">
        <f>[1]БНБК_премиксы!BD41</f>
        <v>1843.1670027648786</v>
      </c>
      <c r="M102" s="140" t="str">
        <f t="shared" si="7"/>
        <v>ПА П5-2-1 классификатор</v>
      </c>
      <c r="N102" s="168">
        <f t="shared" si="10"/>
        <v>-430.70742061398073</v>
      </c>
      <c r="O102" s="1" t="str">
        <f t="shared" si="8"/>
        <v>ПА П5-2-1 классификатор</v>
      </c>
      <c r="P102" s="161">
        <f t="shared" si="11"/>
        <v>2273.8744233788593</v>
      </c>
      <c r="Q102" s="162">
        <f t="shared" si="11"/>
        <v>1843.1670027648786</v>
      </c>
      <c r="R102" s="163">
        <v>1529.7524470551459</v>
      </c>
      <c r="S102" s="162">
        <f t="shared" si="9"/>
        <v>313.41455570973267</v>
      </c>
      <c r="T102" s="163">
        <f t="shared" si="12"/>
        <v>120.48792641666122</v>
      </c>
    </row>
    <row r="103" spans="2:20" ht="28.5" customHeight="1" x14ac:dyDescent="0.25">
      <c r="B103" s="177"/>
      <c r="C103" s="63" t="s">
        <v>229</v>
      </c>
      <c r="D103" s="78" t="s">
        <v>590</v>
      </c>
      <c r="E103" s="79"/>
      <c r="F103" s="79" t="s">
        <v>281</v>
      </c>
      <c r="G103" s="78" t="s">
        <v>44</v>
      </c>
      <c r="H103" s="138"/>
      <c r="I103" s="124"/>
      <c r="J103" s="124" t="s">
        <v>411</v>
      </c>
      <c r="K103" s="167">
        <v>2086.8786505710655</v>
      </c>
      <c r="L103" s="144">
        <f>[1]БНБК_премиксы!BF41</f>
        <v>1704.586481219628</v>
      </c>
      <c r="M103" s="140" t="str">
        <f t="shared" si="7"/>
        <v>ПА П6-1-1 классификатор</v>
      </c>
      <c r="N103" s="168">
        <f t="shared" si="10"/>
        <v>-382.29216935143745</v>
      </c>
      <c r="O103" s="1" t="str">
        <f t="shared" si="8"/>
        <v>ПА П6-1-1 классификатор</v>
      </c>
      <c r="P103" s="161">
        <f t="shared" si="11"/>
        <v>2086.8786505710655</v>
      </c>
      <c r="Q103" s="162">
        <f t="shared" si="11"/>
        <v>1704.586481219628</v>
      </c>
      <c r="R103" s="163">
        <v>1401.7715966856661</v>
      </c>
      <c r="S103" s="162">
        <f t="shared" si="9"/>
        <v>302.81488453396196</v>
      </c>
      <c r="T103" s="163">
        <f t="shared" si="12"/>
        <v>121.60229849498552</v>
      </c>
    </row>
    <row r="104" spans="2:20" s="142" customFormat="1" ht="18" x14ac:dyDescent="0.2">
      <c r="B104" s="146"/>
      <c r="C104" s="146"/>
      <c r="D104" s="147"/>
      <c r="E104" s="148"/>
      <c r="F104" s="149"/>
      <c r="G104" s="150"/>
      <c r="H104" s="151"/>
      <c r="I104" s="151"/>
      <c r="J104" s="151"/>
      <c r="K104" s="151"/>
      <c r="L104" s="152"/>
      <c r="N104" s="140"/>
    </row>
    <row r="105" spans="2:20" ht="18" x14ac:dyDescent="0.2">
      <c r="B105" s="146"/>
      <c r="C105" s="146"/>
      <c r="D105" s="153"/>
      <c r="E105" s="149"/>
      <c r="F105" s="149"/>
      <c r="G105" s="154"/>
      <c r="H105" s="155"/>
      <c r="I105" s="151"/>
      <c r="J105" s="151"/>
      <c r="K105" s="151"/>
      <c r="L105" s="152"/>
    </row>
  </sheetData>
  <autoFilter ref="A2:H74" xr:uid="{00000000-0009-0000-0000-000000000000}"/>
  <mergeCells count="95">
    <mergeCell ref="B12:B13"/>
    <mergeCell ref="C12:C13"/>
    <mergeCell ref="D12:D13"/>
    <mergeCell ref="H56:H57"/>
    <mergeCell ref="E12:E13"/>
    <mergeCell ref="F12:F13"/>
    <mergeCell ref="G12:G13"/>
    <mergeCell ref="H12:H13"/>
    <mergeCell ref="F56:F57"/>
    <mergeCell ref="G56:G57"/>
    <mergeCell ref="B54:B55"/>
    <mergeCell ref="B14:B20"/>
    <mergeCell ref="B33:B41"/>
    <mergeCell ref="B42:B44"/>
    <mergeCell ref="B46:B47"/>
    <mergeCell ref="B22:B24"/>
    <mergeCell ref="N12:N13"/>
    <mergeCell ref="J12:J13"/>
    <mergeCell ref="I12:I13"/>
    <mergeCell ref="E56:E57"/>
    <mergeCell ref="H60:H61"/>
    <mergeCell ref="I60:I61"/>
    <mergeCell ref="I66:I67"/>
    <mergeCell ref="D64:D65"/>
    <mergeCell ref="E64:E65"/>
    <mergeCell ref="F64:F65"/>
    <mergeCell ref="I56:I57"/>
    <mergeCell ref="D58:D59"/>
    <mergeCell ref="E58:E59"/>
    <mergeCell ref="F58:F59"/>
    <mergeCell ref="G58:G59"/>
    <mergeCell ref="H58:H59"/>
    <mergeCell ref="I58:I59"/>
    <mergeCell ref="G64:G65"/>
    <mergeCell ref="H64:H65"/>
    <mergeCell ref="I64:I65"/>
    <mergeCell ref="D56:D57"/>
    <mergeCell ref="G62:G63"/>
    <mergeCell ref="H72:H73"/>
    <mergeCell ref="D68:D69"/>
    <mergeCell ref="E68:E69"/>
    <mergeCell ref="F68:F69"/>
    <mergeCell ref="D66:D67"/>
    <mergeCell ref="E66:E67"/>
    <mergeCell ref="F66:F67"/>
    <mergeCell ref="G66:G67"/>
    <mergeCell ref="H66:H67"/>
    <mergeCell ref="H62:H63"/>
    <mergeCell ref="I62:I63"/>
    <mergeCell ref="D60:D61"/>
    <mergeCell ref="E60:E61"/>
    <mergeCell ref="F60:F61"/>
    <mergeCell ref="G60:G61"/>
    <mergeCell ref="C6:M6"/>
    <mergeCell ref="C7:M7"/>
    <mergeCell ref="C8:M8"/>
    <mergeCell ref="C9:M9"/>
    <mergeCell ref="C10:M10"/>
    <mergeCell ref="S12:S13"/>
    <mergeCell ref="T12:T13"/>
    <mergeCell ref="B56:B69"/>
    <mergeCell ref="C56:C69"/>
    <mergeCell ref="B70:B75"/>
    <mergeCell ref="C70:C75"/>
    <mergeCell ref="I72:I73"/>
    <mergeCell ref="D74:D75"/>
    <mergeCell ref="E74:E75"/>
    <mergeCell ref="F74:F75"/>
    <mergeCell ref="G74:G75"/>
    <mergeCell ref="H74:H75"/>
    <mergeCell ref="I74:I75"/>
    <mergeCell ref="G68:G69"/>
    <mergeCell ref="H68:H69"/>
    <mergeCell ref="I68:I69"/>
    <mergeCell ref="Q12:Q13"/>
    <mergeCell ref="R12:R13"/>
    <mergeCell ref="B76:B79"/>
    <mergeCell ref="D70:D71"/>
    <mergeCell ref="E70:E71"/>
    <mergeCell ref="F70:F71"/>
    <mergeCell ref="G70:G71"/>
    <mergeCell ref="H70:H71"/>
    <mergeCell ref="I70:I71"/>
    <mergeCell ref="D72:D73"/>
    <mergeCell ref="E72:E73"/>
    <mergeCell ref="F72:F73"/>
    <mergeCell ref="G72:G73"/>
    <mergeCell ref="D62:D63"/>
    <mergeCell ref="E62:E63"/>
    <mergeCell ref="F62:F63"/>
    <mergeCell ref="B25:B32"/>
    <mergeCell ref="B80:B88"/>
    <mergeCell ref="B89:B97"/>
    <mergeCell ref="B98:B103"/>
    <mergeCell ref="B52:B53"/>
  </mergeCells>
  <phoneticPr fontId="27" type="noConversion"/>
  <conditionalFormatting sqref="N14:N103">
    <cfRule type="cellIs" dxfId="10" priority="43" operator="greaterThan">
      <formula>0</formula>
    </cfRule>
    <cfRule type="cellIs" dxfId="9" priority="44" operator="lessThan">
      <formula>0</formula>
    </cfRule>
  </conditionalFormatting>
  <conditionalFormatting sqref="S14:S30 S12">
    <cfRule type="expression" dxfId="8" priority="49">
      <formula>"=&lt;0"</formula>
    </cfRule>
  </conditionalFormatting>
  <conditionalFormatting sqref="S14:S30">
    <cfRule type="cellIs" dxfId="7" priority="48" operator="greaterThan">
      <formula>0</formula>
    </cfRule>
  </conditionalFormatting>
  <conditionalFormatting sqref="S14:S55">
    <cfRule type="cellIs" dxfId="6" priority="50" operator="greaterThan">
      <formula>0</formula>
    </cfRule>
  </conditionalFormatting>
  <conditionalFormatting sqref="S14:S103">
    <cfRule type="cellIs" dxfId="5" priority="1" operator="greaterThan">
      <formula>0</formula>
    </cfRule>
    <cfRule type="cellIs" dxfId="4" priority="2" operator="lessThan">
      <formula>0</formula>
    </cfRule>
  </conditionalFormatting>
  <conditionalFormatting sqref="S31:S55">
    <cfRule type="cellIs" dxfId="3" priority="52" operator="greaterThan">
      <formula>0</formula>
    </cfRule>
    <cfRule type="expression" dxfId="2" priority="53">
      <formula>"=&lt;0"</formula>
    </cfRule>
  </conditionalFormatting>
  <conditionalFormatting sqref="S56:S103">
    <cfRule type="cellIs" dxfId="1" priority="5" operator="greaterThan">
      <formula>0</formula>
    </cfRule>
    <cfRule type="expression" dxfId="0" priority="6">
      <formula>"=&lt;0"</formula>
    </cfRule>
  </conditionalFormatting>
  <hyperlinks>
    <hyperlink ref="C10" r:id="rId1" xr:uid="{E829619F-E54C-47B6-BAAE-DF706639121F}"/>
  </hyperlinks>
  <pageMargins left="0.7" right="0.7" top="0.75" bottom="0.75" header="0.3" footer="0.3"/>
  <pageSetup paperSize="9" scale="69" fitToHeight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09B9-9B66-4F07-9FCC-0563E326CC86}">
  <sheetPr>
    <pageSetUpPr fitToPage="1"/>
  </sheetPr>
  <dimension ref="B1:K64"/>
  <sheetViews>
    <sheetView showGridLines="0" topLeftCell="A6" zoomScaleNormal="100" zoomScaleSheetLayoutView="70" workbookViewId="0">
      <pane xSplit="3" ySplit="11" topLeftCell="D41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5" style="1" customWidth="1"/>
    <col min="3" max="3" width="14" style="1" customWidth="1"/>
    <col min="4" max="5" width="28" style="1" customWidth="1"/>
    <col min="6" max="16384" width="9.140625" style="1"/>
  </cols>
  <sheetData>
    <row r="1" spans="2:5" hidden="1" outlineLevel="1" x14ac:dyDescent="0.2"/>
    <row r="2" spans="2:5" hidden="1" outlineLevel="1" x14ac:dyDescent="0.2"/>
    <row r="3" spans="2:5" hidden="1" outlineLevel="1" x14ac:dyDescent="0.2"/>
    <row r="4" spans="2:5" hidden="1" outlineLevel="1" x14ac:dyDescent="0.2"/>
    <row r="5" spans="2:5" hidden="1" outlineLevel="1" x14ac:dyDescent="0.2"/>
    <row r="6" spans="2:5" ht="18.75" hidden="1" customHeight="1" outlineLevel="1" x14ac:dyDescent="0.25">
      <c r="B6" s="218" t="s">
        <v>23</v>
      </c>
      <c r="C6" s="218"/>
      <c r="D6" s="218"/>
      <c r="E6" s="218"/>
    </row>
    <row r="7" spans="2:5" ht="16.5" hidden="1" customHeight="1" outlineLevel="1" x14ac:dyDescent="0.25">
      <c r="B7" s="218" t="s">
        <v>24</v>
      </c>
      <c r="C7" s="218"/>
      <c r="D7" s="218"/>
      <c r="E7" s="218"/>
    </row>
    <row r="8" spans="2:5" ht="17.25" hidden="1" customHeight="1" outlineLevel="1" x14ac:dyDescent="0.2">
      <c r="B8" s="222" t="s">
        <v>35</v>
      </c>
      <c r="C8" s="222"/>
      <c r="D8" s="222"/>
      <c r="E8" s="222"/>
    </row>
    <row r="9" spans="2:5" ht="15" hidden="1" customHeight="1" outlineLevel="1" x14ac:dyDescent="0.2">
      <c r="B9" s="222" t="s">
        <v>36</v>
      </c>
      <c r="C9" s="222"/>
      <c r="D9" s="222"/>
      <c r="E9" s="222"/>
    </row>
    <row r="10" spans="2:5" ht="16.5" hidden="1" customHeight="1" outlineLevel="1" x14ac:dyDescent="0.2">
      <c r="B10" s="223" t="s">
        <v>27</v>
      </c>
      <c r="C10" s="253"/>
      <c r="D10" s="253"/>
      <c r="E10" s="253"/>
    </row>
    <row r="11" spans="2:5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</row>
    <row r="12" spans="2:5" ht="72.75" customHeight="1" x14ac:dyDescent="0.2">
      <c r="B12" s="272" t="s">
        <v>497</v>
      </c>
      <c r="C12" s="273"/>
      <c r="D12" s="273"/>
      <c r="E12" s="273"/>
    </row>
    <row r="13" spans="2:5" ht="36" customHeight="1" x14ac:dyDescent="0.2">
      <c r="B13" s="279" t="s">
        <v>0</v>
      </c>
      <c r="C13" s="228" t="s">
        <v>1</v>
      </c>
      <c r="D13" s="229" t="s">
        <v>464</v>
      </c>
      <c r="E13" s="230"/>
    </row>
    <row r="14" spans="2:5" x14ac:dyDescent="0.2">
      <c r="B14" s="279"/>
      <c r="C14" s="228"/>
      <c r="D14" s="67" t="s">
        <v>466</v>
      </c>
      <c r="E14" s="67" t="s">
        <v>466</v>
      </c>
    </row>
    <row r="15" spans="2:5" ht="12" customHeight="1" x14ac:dyDescent="0.2">
      <c r="B15" s="279"/>
      <c r="C15" s="228"/>
      <c r="D15" s="75" t="s">
        <v>465</v>
      </c>
      <c r="E15" s="4" t="s">
        <v>21</v>
      </c>
    </row>
    <row r="16" spans="2:5" hidden="1" outlineLevel="1" x14ac:dyDescent="0.2">
      <c r="B16" s="70" t="s">
        <v>280</v>
      </c>
      <c r="C16" s="70"/>
      <c r="D16" s="70"/>
      <c r="E16" s="70">
        <v>21230</v>
      </c>
    </row>
    <row r="17" spans="2:11" collapsed="1" x14ac:dyDescent="0.2">
      <c r="B17" s="3" t="s">
        <v>469</v>
      </c>
      <c r="C17" s="2" t="s">
        <v>81</v>
      </c>
      <c r="D17" s="2" t="s">
        <v>467</v>
      </c>
      <c r="E17" s="13">
        <v>8.9</v>
      </c>
    </row>
    <row r="18" spans="2:11" x14ac:dyDescent="0.2">
      <c r="B18" s="3" t="s">
        <v>133</v>
      </c>
      <c r="C18" s="2" t="s">
        <v>446</v>
      </c>
      <c r="D18" s="2" t="s">
        <v>447</v>
      </c>
      <c r="E18" s="13">
        <v>89</v>
      </c>
    </row>
    <row r="19" spans="2:11" x14ac:dyDescent="0.2">
      <c r="B19" s="3" t="s">
        <v>2</v>
      </c>
      <c r="C19" s="2" t="s">
        <v>13</v>
      </c>
      <c r="D19" s="2" t="s">
        <v>284</v>
      </c>
      <c r="E19" s="13">
        <v>8.48</v>
      </c>
    </row>
    <row r="20" spans="2:11" x14ac:dyDescent="0.2">
      <c r="B20" s="3" t="s">
        <v>3</v>
      </c>
      <c r="C20" s="2" t="s">
        <v>13</v>
      </c>
      <c r="D20" s="2" t="s">
        <v>434</v>
      </c>
      <c r="E20" s="13">
        <v>14.57</v>
      </c>
      <c r="J20" s="9"/>
    </row>
    <row r="21" spans="2:11" x14ac:dyDescent="0.2">
      <c r="B21" s="3" t="s">
        <v>17</v>
      </c>
      <c r="C21" s="2" t="s">
        <v>13</v>
      </c>
      <c r="D21" s="131">
        <v>0</v>
      </c>
      <c r="E21" s="13">
        <v>2.72</v>
      </c>
      <c r="J21" s="9"/>
    </row>
    <row r="22" spans="2:11" x14ac:dyDescent="0.2">
      <c r="B22" s="3" t="s">
        <v>7</v>
      </c>
      <c r="C22" s="2" t="s">
        <v>13</v>
      </c>
      <c r="D22" s="131">
        <v>0</v>
      </c>
      <c r="E22" s="13">
        <v>0.92</v>
      </c>
      <c r="J22" s="9"/>
    </row>
    <row r="23" spans="2:11" x14ac:dyDescent="0.2">
      <c r="B23" s="44" t="s">
        <v>8</v>
      </c>
      <c r="C23" s="13" t="s">
        <v>13</v>
      </c>
      <c r="D23" s="131">
        <v>0</v>
      </c>
      <c r="E23" s="13">
        <v>0.73</v>
      </c>
      <c r="J23" s="9"/>
    </row>
    <row r="24" spans="2:11" x14ac:dyDescent="0.2">
      <c r="B24" s="44" t="s">
        <v>121</v>
      </c>
      <c r="C24" s="13" t="s">
        <v>13</v>
      </c>
      <c r="D24" s="131">
        <v>0</v>
      </c>
      <c r="E24" s="13">
        <v>0.43</v>
      </c>
    </row>
    <row r="25" spans="2:11" x14ac:dyDescent="0.2">
      <c r="B25" s="44" t="s">
        <v>124</v>
      </c>
      <c r="C25" s="13" t="s">
        <v>13</v>
      </c>
      <c r="D25" s="131">
        <v>0</v>
      </c>
      <c r="E25" s="13">
        <v>0.66</v>
      </c>
    </row>
    <row r="26" spans="2:11" x14ac:dyDescent="0.2">
      <c r="B26" s="3" t="s">
        <v>4</v>
      </c>
      <c r="C26" s="2" t="s">
        <v>13</v>
      </c>
      <c r="D26" s="2" t="s">
        <v>468</v>
      </c>
      <c r="E26" s="13">
        <v>8.33</v>
      </c>
    </row>
    <row r="27" spans="2:11" ht="15" x14ac:dyDescent="0.25">
      <c r="B27" s="44" t="s">
        <v>6</v>
      </c>
      <c r="C27" s="13" t="s">
        <v>13</v>
      </c>
      <c r="D27" s="74">
        <v>0</v>
      </c>
      <c r="E27" s="13">
        <v>0.4</v>
      </c>
      <c r="H27"/>
      <c r="K27"/>
    </row>
    <row r="28" spans="2:11" x14ac:dyDescent="0.2">
      <c r="B28" s="44" t="s">
        <v>101</v>
      </c>
      <c r="C28" s="13" t="s">
        <v>13</v>
      </c>
      <c r="D28" s="74">
        <v>0</v>
      </c>
      <c r="E28" s="13">
        <v>0.13</v>
      </c>
    </row>
    <row r="29" spans="2:11" x14ac:dyDescent="0.2">
      <c r="B29" s="44" t="s">
        <v>5</v>
      </c>
      <c r="C29" s="13" t="s">
        <v>13</v>
      </c>
      <c r="D29" s="74">
        <v>0</v>
      </c>
      <c r="E29" s="13">
        <v>0.37</v>
      </c>
    </row>
    <row r="30" spans="2:11" x14ac:dyDescent="0.2">
      <c r="B30" s="25" t="s">
        <v>9</v>
      </c>
      <c r="C30" s="26" t="s">
        <v>14</v>
      </c>
      <c r="D30" s="28">
        <v>0</v>
      </c>
      <c r="E30" s="27">
        <v>12</v>
      </c>
    </row>
    <row r="31" spans="2:11" x14ac:dyDescent="0.2">
      <c r="B31" s="25" t="s">
        <v>53</v>
      </c>
      <c r="C31" s="26" t="s">
        <v>14</v>
      </c>
      <c r="D31" s="28">
        <v>0</v>
      </c>
      <c r="E31" s="27">
        <v>1.6</v>
      </c>
    </row>
    <row r="32" spans="2:11" x14ac:dyDescent="0.2">
      <c r="B32" s="25" t="s">
        <v>73</v>
      </c>
      <c r="C32" s="26" t="s">
        <v>15</v>
      </c>
      <c r="D32" s="28">
        <v>0</v>
      </c>
      <c r="E32" s="27">
        <v>35</v>
      </c>
    </row>
    <row r="33" spans="2:5" x14ac:dyDescent="0.2">
      <c r="B33" s="25" t="s">
        <v>425</v>
      </c>
      <c r="C33" s="26" t="s">
        <v>15</v>
      </c>
      <c r="D33" s="28">
        <v>0</v>
      </c>
      <c r="E33" s="27">
        <v>2.4</v>
      </c>
    </row>
    <row r="34" spans="2:5" x14ac:dyDescent="0.2">
      <c r="B34" s="25" t="s">
        <v>74</v>
      </c>
      <c r="C34" s="26" t="s">
        <v>15</v>
      </c>
      <c r="D34" s="28">
        <v>0</v>
      </c>
      <c r="E34" s="27">
        <v>1.8</v>
      </c>
    </row>
    <row r="35" spans="2:5" x14ac:dyDescent="0.2">
      <c r="B35" s="25" t="s">
        <v>75</v>
      </c>
      <c r="C35" s="26" t="s">
        <v>15</v>
      </c>
      <c r="D35" s="28">
        <v>0</v>
      </c>
      <c r="E35" s="27">
        <v>4.8</v>
      </c>
    </row>
    <row r="36" spans="2:5" x14ac:dyDescent="0.2">
      <c r="B36" s="25" t="s">
        <v>42</v>
      </c>
      <c r="C36" s="26" t="s">
        <v>15</v>
      </c>
      <c r="D36" s="28">
        <v>0</v>
      </c>
      <c r="E36" s="27">
        <v>14.4</v>
      </c>
    </row>
    <row r="37" spans="2:5" x14ac:dyDescent="0.2">
      <c r="B37" s="25" t="s">
        <v>31</v>
      </c>
      <c r="C37" s="26" t="s">
        <v>15</v>
      </c>
      <c r="D37" s="28">
        <v>0</v>
      </c>
      <c r="E37" s="27">
        <v>400</v>
      </c>
    </row>
    <row r="38" spans="2:5" x14ac:dyDescent="0.2">
      <c r="B38" s="25" t="s">
        <v>127</v>
      </c>
      <c r="C38" s="26" t="s">
        <v>15</v>
      </c>
      <c r="D38" s="28">
        <v>0</v>
      </c>
      <c r="E38" s="27">
        <v>36</v>
      </c>
    </row>
    <row r="39" spans="2:5" x14ac:dyDescent="0.2">
      <c r="B39" s="25" t="s">
        <v>59</v>
      </c>
      <c r="C39" s="26" t="s">
        <v>15</v>
      </c>
      <c r="D39" s="28">
        <v>0</v>
      </c>
      <c r="E39" s="27">
        <v>3.6</v>
      </c>
    </row>
    <row r="40" spans="2:5" x14ac:dyDescent="0.2">
      <c r="B40" s="25" t="s">
        <v>16</v>
      </c>
      <c r="C40" s="26" t="s">
        <v>15</v>
      </c>
      <c r="D40" s="28">
        <v>0</v>
      </c>
      <c r="E40" s="27">
        <v>0.01</v>
      </c>
    </row>
    <row r="41" spans="2:5" x14ac:dyDescent="0.2">
      <c r="B41" s="25" t="s">
        <v>76</v>
      </c>
      <c r="C41" s="26" t="s">
        <v>15</v>
      </c>
      <c r="D41" s="28">
        <v>0</v>
      </c>
      <c r="E41" s="27">
        <v>0.6</v>
      </c>
    </row>
    <row r="42" spans="2:5" x14ac:dyDescent="0.2">
      <c r="B42" s="25" t="s">
        <v>128</v>
      </c>
      <c r="C42" s="26" t="s">
        <v>15</v>
      </c>
      <c r="D42" s="28">
        <v>0</v>
      </c>
      <c r="E42" s="27">
        <v>0.12</v>
      </c>
    </row>
    <row r="43" spans="2:5" x14ac:dyDescent="0.2">
      <c r="B43" s="25" t="s">
        <v>63</v>
      </c>
      <c r="C43" s="26" t="s">
        <v>15</v>
      </c>
      <c r="D43" s="28">
        <v>0</v>
      </c>
      <c r="E43" s="27">
        <v>108</v>
      </c>
    </row>
    <row r="44" spans="2:5" x14ac:dyDescent="0.2">
      <c r="B44" s="25" t="s">
        <v>64</v>
      </c>
      <c r="C44" s="26" t="s">
        <v>15</v>
      </c>
      <c r="D44" s="28">
        <v>0</v>
      </c>
      <c r="E44" s="27">
        <v>16</v>
      </c>
    </row>
    <row r="45" spans="2:5" x14ac:dyDescent="0.2">
      <c r="B45" s="25" t="s">
        <v>65</v>
      </c>
      <c r="C45" s="26" t="s">
        <v>15</v>
      </c>
      <c r="D45" s="28">
        <v>0</v>
      </c>
      <c r="E45" s="27">
        <v>96</v>
      </c>
    </row>
    <row r="46" spans="2:5" x14ac:dyDescent="0.2">
      <c r="B46" s="25" t="s">
        <v>66</v>
      </c>
      <c r="C46" s="26" t="s">
        <v>15</v>
      </c>
      <c r="D46" s="28">
        <v>0</v>
      </c>
      <c r="E46" s="27">
        <v>48</v>
      </c>
    </row>
    <row r="47" spans="2:5" x14ac:dyDescent="0.2">
      <c r="B47" s="25" t="s">
        <v>11</v>
      </c>
      <c r="C47" s="26" t="s">
        <v>15</v>
      </c>
      <c r="D47" s="28">
        <v>0</v>
      </c>
      <c r="E47" s="27">
        <v>1.2</v>
      </c>
    </row>
    <row r="48" spans="2:5" x14ac:dyDescent="0.2">
      <c r="B48" s="25" t="s">
        <v>12</v>
      </c>
      <c r="C48" s="26" t="s">
        <v>15</v>
      </c>
      <c r="D48" s="28">
        <v>0</v>
      </c>
      <c r="E48" s="27">
        <v>0.24</v>
      </c>
    </row>
    <row r="49" spans="2:5" x14ac:dyDescent="0.2">
      <c r="B49" s="32" t="s">
        <v>79</v>
      </c>
      <c r="C49" s="26" t="s">
        <v>15</v>
      </c>
      <c r="D49" s="28">
        <v>0</v>
      </c>
      <c r="E49" s="27">
        <v>50</v>
      </c>
    </row>
    <row r="50" spans="2:5" ht="0.75" customHeight="1" x14ac:dyDescent="0.2">
      <c r="B50" s="32" t="s">
        <v>296</v>
      </c>
      <c r="C50" s="26" t="s">
        <v>15</v>
      </c>
      <c r="D50" s="28">
        <v>0</v>
      </c>
      <c r="E50" s="76">
        <v>0</v>
      </c>
    </row>
    <row r="51" spans="2:5" ht="54" customHeight="1" x14ac:dyDescent="0.2">
      <c r="B51" s="275" t="s">
        <v>237</v>
      </c>
      <c r="C51" s="276"/>
      <c r="D51" s="246">
        <f>свод!I119</f>
        <v>0</v>
      </c>
      <c r="E51" s="247"/>
    </row>
    <row r="52" spans="2:5" s="5" customFormat="1" ht="17.25" customHeight="1" x14ac:dyDescent="0.25">
      <c r="B52" s="10" t="s">
        <v>25</v>
      </c>
      <c r="C52" s="17"/>
      <c r="D52" s="17"/>
      <c r="E52" s="17"/>
    </row>
    <row r="53" spans="2:5" ht="15.75" x14ac:dyDescent="0.25">
      <c r="B53" s="10" t="s">
        <v>26</v>
      </c>
      <c r="C53" s="11"/>
      <c r="D53" s="11"/>
      <c r="E53" s="11"/>
    </row>
    <row r="54" spans="2:5" ht="15.75" x14ac:dyDescent="0.25">
      <c r="B54" s="10" t="s">
        <v>28</v>
      </c>
      <c r="C54" s="11"/>
      <c r="D54" s="11"/>
      <c r="E54" s="11"/>
    </row>
    <row r="55" spans="2:5" ht="15.75" hidden="1" x14ac:dyDescent="0.25">
      <c r="B55" s="10"/>
      <c r="C55" s="11"/>
      <c r="D55" s="11"/>
      <c r="E55" s="11"/>
    </row>
    <row r="56" spans="2:5" ht="15" hidden="1" customHeight="1" x14ac:dyDescent="0.25">
      <c r="B56" s="12"/>
      <c r="C56" s="12"/>
      <c r="D56" s="12"/>
      <c r="E56" s="12"/>
    </row>
    <row r="57" spans="2:5" ht="15" hidden="1" customHeight="1" x14ac:dyDescent="0.25">
      <c r="B57" s="12"/>
      <c r="C57" s="12"/>
      <c r="D57" s="12"/>
      <c r="E57" s="12"/>
    </row>
    <row r="58" spans="2:5" ht="15" customHeight="1" x14ac:dyDescent="0.25">
      <c r="B58" s="12"/>
      <c r="C58" s="12"/>
      <c r="D58" s="12"/>
      <c r="E58" s="12"/>
    </row>
    <row r="59" spans="2:5" s="73" customFormat="1" ht="51" customHeight="1" x14ac:dyDescent="0.2">
      <c r="B59" s="238" t="s">
        <v>514</v>
      </c>
      <c r="C59" s="238"/>
      <c r="D59" s="238"/>
      <c r="E59" s="238"/>
    </row>
    <row r="60" spans="2:5" s="73" customFormat="1" ht="32.25" customHeight="1" x14ac:dyDescent="0.2">
      <c r="B60" s="238"/>
      <c r="C60" s="238"/>
      <c r="D60" s="238"/>
      <c r="E60" s="238"/>
    </row>
    <row r="61" spans="2:5" s="73" customFormat="1" ht="33.75" customHeight="1" x14ac:dyDescent="0.2">
      <c r="B61" s="238"/>
      <c r="C61" s="238"/>
      <c r="D61" s="238"/>
      <c r="E61" s="238"/>
    </row>
    <row r="62" spans="2:5" s="73" customFormat="1" ht="15.75" x14ac:dyDescent="0.2">
      <c r="B62" s="238"/>
      <c r="C62" s="238"/>
      <c r="D62" s="238"/>
      <c r="E62" s="238"/>
    </row>
    <row r="63" spans="2:5" s="73" customFormat="1" ht="15.75" x14ac:dyDescent="0.2">
      <c r="B63" s="238"/>
      <c r="C63" s="238"/>
      <c r="D63" s="238"/>
      <c r="E63" s="238"/>
    </row>
    <row r="64" spans="2:5" s="73" customFormat="1" ht="15.75" x14ac:dyDescent="0.2">
      <c r="B64" s="238"/>
      <c r="C64" s="238"/>
      <c r="D64" s="238"/>
      <c r="E64" s="238"/>
    </row>
  </sheetData>
  <mergeCells count="18">
    <mergeCell ref="B61:E61"/>
    <mergeCell ref="B62:E62"/>
    <mergeCell ref="B63:E63"/>
    <mergeCell ref="B64:E64"/>
    <mergeCell ref="B51:C51"/>
    <mergeCell ref="D51:E51"/>
    <mergeCell ref="B59:E59"/>
    <mergeCell ref="B60:E60"/>
    <mergeCell ref="B12:E12"/>
    <mergeCell ref="B13:B15"/>
    <mergeCell ref="C13:C15"/>
    <mergeCell ref="D13:E13"/>
    <mergeCell ref="B6:E6"/>
    <mergeCell ref="B7:E7"/>
    <mergeCell ref="B8:E8"/>
    <mergeCell ref="B9:E9"/>
    <mergeCell ref="B10:E10"/>
    <mergeCell ref="B11:E11"/>
  </mergeCells>
  <hyperlinks>
    <hyperlink ref="B10" r:id="rId1" xr:uid="{C8579CDD-8657-4AD0-AF56-413A4D282335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805B-49B0-4EAE-AF77-A71839BB739D}">
  <sheetPr>
    <pageSetUpPr fitToPage="1"/>
  </sheetPr>
  <dimension ref="B1:K50"/>
  <sheetViews>
    <sheetView showGridLines="0" topLeftCell="A6" zoomScaleNormal="100" zoomScaleSheetLayoutView="70" workbookViewId="0">
      <pane xSplit="3" ySplit="11" topLeftCell="D26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5" style="1" customWidth="1"/>
    <col min="3" max="3" width="14" style="1" customWidth="1"/>
    <col min="4" max="5" width="28" style="1" customWidth="1"/>
    <col min="6" max="16384" width="9.140625" style="1"/>
  </cols>
  <sheetData>
    <row r="1" spans="2:5" hidden="1" outlineLevel="1" x14ac:dyDescent="0.2"/>
    <row r="2" spans="2:5" hidden="1" outlineLevel="1" x14ac:dyDescent="0.2"/>
    <row r="3" spans="2:5" hidden="1" outlineLevel="1" x14ac:dyDescent="0.2"/>
    <row r="4" spans="2:5" hidden="1" outlineLevel="1" x14ac:dyDescent="0.2"/>
    <row r="5" spans="2:5" hidden="1" outlineLevel="1" x14ac:dyDescent="0.2"/>
    <row r="6" spans="2:5" ht="18.75" hidden="1" customHeight="1" outlineLevel="1" x14ac:dyDescent="0.25">
      <c r="B6" s="218" t="s">
        <v>23</v>
      </c>
      <c r="C6" s="218"/>
      <c r="D6" s="218"/>
      <c r="E6" s="218"/>
    </row>
    <row r="7" spans="2:5" ht="16.5" hidden="1" customHeight="1" outlineLevel="1" x14ac:dyDescent="0.25">
      <c r="B7" s="218" t="s">
        <v>24</v>
      </c>
      <c r="C7" s="218"/>
      <c r="D7" s="218"/>
      <c r="E7" s="218"/>
    </row>
    <row r="8" spans="2:5" ht="17.25" hidden="1" customHeight="1" outlineLevel="1" x14ac:dyDescent="0.2">
      <c r="B8" s="222" t="s">
        <v>35</v>
      </c>
      <c r="C8" s="222"/>
      <c r="D8" s="222"/>
      <c r="E8" s="222"/>
    </row>
    <row r="9" spans="2:5" ht="15" hidden="1" customHeight="1" outlineLevel="1" x14ac:dyDescent="0.2">
      <c r="B9" s="222" t="s">
        <v>36</v>
      </c>
      <c r="C9" s="222"/>
      <c r="D9" s="222"/>
      <c r="E9" s="222"/>
    </row>
    <row r="10" spans="2:5" ht="16.5" hidden="1" customHeight="1" outlineLevel="1" x14ac:dyDescent="0.2">
      <c r="B10" s="223" t="s">
        <v>27</v>
      </c>
      <c r="C10" s="253"/>
      <c r="D10" s="253"/>
      <c r="E10" s="253"/>
    </row>
    <row r="11" spans="2:5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</row>
    <row r="12" spans="2:5" ht="72.75" customHeight="1" x14ac:dyDescent="0.2">
      <c r="B12" s="272" t="s">
        <v>496</v>
      </c>
      <c r="C12" s="273"/>
      <c r="D12" s="273"/>
      <c r="E12" s="273"/>
    </row>
    <row r="13" spans="2:5" ht="36" customHeight="1" x14ac:dyDescent="0.2">
      <c r="B13" s="279" t="s">
        <v>0</v>
      </c>
      <c r="C13" s="228" t="s">
        <v>1</v>
      </c>
      <c r="D13" s="229" t="s">
        <v>472</v>
      </c>
      <c r="E13" s="230"/>
    </row>
    <row r="14" spans="2:5" x14ac:dyDescent="0.2">
      <c r="B14" s="279"/>
      <c r="C14" s="228"/>
      <c r="D14" s="67" t="s">
        <v>470</v>
      </c>
      <c r="E14" s="67" t="s">
        <v>470</v>
      </c>
    </row>
    <row r="15" spans="2:5" ht="12" customHeight="1" x14ac:dyDescent="0.2">
      <c r="B15" s="279"/>
      <c r="C15" s="228"/>
      <c r="D15" s="75" t="s">
        <v>471</v>
      </c>
      <c r="E15" s="4" t="s">
        <v>21</v>
      </c>
    </row>
    <row r="16" spans="2:5" hidden="1" outlineLevel="1" x14ac:dyDescent="0.2">
      <c r="B16" s="70" t="s">
        <v>280</v>
      </c>
      <c r="C16" s="70"/>
      <c r="D16" s="70"/>
      <c r="E16" s="70">
        <v>15791</v>
      </c>
    </row>
    <row r="17" spans="2:11" collapsed="1" x14ac:dyDescent="0.2">
      <c r="B17" s="3" t="s">
        <v>473</v>
      </c>
      <c r="C17" s="2" t="s">
        <v>297</v>
      </c>
      <c r="D17" s="2" t="s">
        <v>283</v>
      </c>
      <c r="E17" s="13">
        <v>290</v>
      </c>
    </row>
    <row r="18" spans="2:11" x14ac:dyDescent="0.2">
      <c r="B18" s="3" t="s">
        <v>2</v>
      </c>
      <c r="C18" s="2" t="s">
        <v>13</v>
      </c>
      <c r="D18" s="2" t="s">
        <v>445</v>
      </c>
      <c r="E18" s="13">
        <v>10.82</v>
      </c>
    </row>
    <row r="19" spans="2:11" x14ac:dyDescent="0.2">
      <c r="B19" s="3" t="s">
        <v>3</v>
      </c>
      <c r="C19" s="2" t="s">
        <v>13</v>
      </c>
      <c r="D19" s="2" t="s">
        <v>475</v>
      </c>
      <c r="E19" s="13">
        <v>15.8</v>
      </c>
      <c r="J19" s="9"/>
    </row>
    <row r="20" spans="2:11" x14ac:dyDescent="0.2">
      <c r="B20" s="3" t="s">
        <v>7</v>
      </c>
      <c r="C20" s="2" t="s">
        <v>13</v>
      </c>
      <c r="D20" s="2" t="s">
        <v>476</v>
      </c>
      <c r="E20" s="13">
        <v>1.04</v>
      </c>
      <c r="J20" s="9"/>
    </row>
    <row r="21" spans="2:11" x14ac:dyDescent="0.2">
      <c r="B21" s="44" t="s">
        <v>8</v>
      </c>
      <c r="C21" s="13" t="s">
        <v>13</v>
      </c>
      <c r="D21" s="2" t="s">
        <v>476</v>
      </c>
      <c r="E21" s="13">
        <v>0.56000000000000005</v>
      </c>
      <c r="J21" s="9"/>
    </row>
    <row r="22" spans="2:11" x14ac:dyDescent="0.2">
      <c r="B22" s="3" t="s">
        <v>4</v>
      </c>
      <c r="C22" s="2" t="s">
        <v>13</v>
      </c>
      <c r="D22" s="2" t="s">
        <v>474</v>
      </c>
      <c r="E22" s="13">
        <v>8.5</v>
      </c>
    </row>
    <row r="23" spans="2:11" ht="15" x14ac:dyDescent="0.25">
      <c r="B23" s="44" t="s">
        <v>6</v>
      </c>
      <c r="C23" s="13" t="s">
        <v>13</v>
      </c>
      <c r="D23" s="74">
        <v>0</v>
      </c>
      <c r="E23" s="13">
        <v>0.59</v>
      </c>
      <c r="H23"/>
      <c r="K23"/>
    </row>
    <row r="24" spans="2:11" x14ac:dyDescent="0.2">
      <c r="B24" s="44" t="s">
        <v>5</v>
      </c>
      <c r="C24" s="13" t="s">
        <v>13</v>
      </c>
      <c r="D24" s="74">
        <v>0</v>
      </c>
      <c r="E24" s="13">
        <v>0.6</v>
      </c>
    </row>
    <row r="25" spans="2:11" x14ac:dyDescent="0.2">
      <c r="B25" s="25" t="s">
        <v>9</v>
      </c>
      <c r="C25" s="26" t="s">
        <v>14</v>
      </c>
      <c r="D25" s="28">
        <v>0</v>
      </c>
      <c r="E25" s="27">
        <v>10</v>
      </c>
    </row>
    <row r="26" spans="2:11" x14ac:dyDescent="0.2">
      <c r="B26" s="25" t="s">
        <v>53</v>
      </c>
      <c r="C26" s="26" t="s">
        <v>14</v>
      </c>
      <c r="D26" s="28">
        <v>0</v>
      </c>
      <c r="E26" s="27">
        <v>1.5</v>
      </c>
    </row>
    <row r="27" spans="2:11" x14ac:dyDescent="0.2">
      <c r="B27" s="25" t="s">
        <v>73</v>
      </c>
      <c r="C27" s="26" t="s">
        <v>15</v>
      </c>
      <c r="D27" s="28">
        <v>0</v>
      </c>
      <c r="E27" s="27">
        <v>40</v>
      </c>
    </row>
    <row r="28" spans="2:11" x14ac:dyDescent="0.2">
      <c r="B28" s="25" t="s">
        <v>31</v>
      </c>
      <c r="C28" s="26" t="s">
        <v>15</v>
      </c>
      <c r="D28" s="28">
        <v>0</v>
      </c>
      <c r="E28" s="27">
        <v>500</v>
      </c>
    </row>
    <row r="29" spans="2:11" x14ac:dyDescent="0.2">
      <c r="B29" s="25" t="s">
        <v>127</v>
      </c>
      <c r="C29" s="26" t="s">
        <v>15</v>
      </c>
      <c r="D29" s="28">
        <v>0</v>
      </c>
      <c r="E29" s="27">
        <v>16</v>
      </c>
    </row>
    <row r="30" spans="2:11" x14ac:dyDescent="0.2">
      <c r="B30" s="25" t="s">
        <v>63</v>
      </c>
      <c r="C30" s="26" t="s">
        <v>15</v>
      </c>
      <c r="D30" s="28">
        <v>0</v>
      </c>
      <c r="E30" s="27">
        <v>15</v>
      </c>
    </row>
    <row r="31" spans="2:11" x14ac:dyDescent="0.2">
      <c r="B31" s="25" t="s">
        <v>64</v>
      </c>
      <c r="C31" s="26" t="s">
        <v>15</v>
      </c>
      <c r="D31" s="28">
        <v>0</v>
      </c>
      <c r="E31" s="27">
        <v>2</v>
      </c>
    </row>
    <row r="32" spans="2:11" x14ac:dyDescent="0.2">
      <c r="B32" s="25" t="s">
        <v>65</v>
      </c>
      <c r="C32" s="26" t="s">
        <v>15</v>
      </c>
      <c r="D32" s="28">
        <v>0</v>
      </c>
      <c r="E32" s="27">
        <v>10</v>
      </c>
    </row>
    <row r="33" spans="2:5" x14ac:dyDescent="0.2">
      <c r="B33" s="25" t="s">
        <v>66</v>
      </c>
      <c r="C33" s="26" t="s">
        <v>15</v>
      </c>
      <c r="D33" s="28">
        <v>0</v>
      </c>
      <c r="E33" s="27">
        <v>30</v>
      </c>
    </row>
    <row r="34" spans="2:5" x14ac:dyDescent="0.2">
      <c r="B34" s="25" t="s">
        <v>11</v>
      </c>
      <c r="C34" s="26" t="s">
        <v>15</v>
      </c>
      <c r="D34" s="28">
        <v>0</v>
      </c>
      <c r="E34" s="27">
        <v>2</v>
      </c>
    </row>
    <row r="35" spans="2:5" x14ac:dyDescent="0.2">
      <c r="B35" s="32" t="s">
        <v>79</v>
      </c>
      <c r="C35" s="26" t="s">
        <v>15</v>
      </c>
      <c r="D35" s="28">
        <v>0</v>
      </c>
      <c r="E35" s="27">
        <v>50</v>
      </c>
    </row>
    <row r="36" spans="2:5" ht="0.75" customHeight="1" x14ac:dyDescent="0.2">
      <c r="B36" s="32" t="s">
        <v>296</v>
      </c>
      <c r="C36" s="26" t="s">
        <v>15</v>
      </c>
      <c r="D36" s="28">
        <v>0</v>
      </c>
      <c r="E36" s="76">
        <v>0</v>
      </c>
    </row>
    <row r="37" spans="2:5" ht="54" customHeight="1" x14ac:dyDescent="0.2">
      <c r="B37" s="275" t="s">
        <v>237</v>
      </c>
      <c r="C37" s="276"/>
      <c r="D37" s="246">
        <f>свод!I120</f>
        <v>0</v>
      </c>
      <c r="E37" s="247"/>
    </row>
    <row r="38" spans="2:5" s="5" customFormat="1" ht="17.25" customHeight="1" x14ac:dyDescent="0.25">
      <c r="B38" s="10" t="s">
        <v>25</v>
      </c>
      <c r="C38" s="17"/>
      <c r="D38" s="17"/>
      <c r="E38" s="17"/>
    </row>
    <row r="39" spans="2:5" ht="15.75" x14ac:dyDescent="0.25">
      <c r="B39" s="10" t="s">
        <v>26</v>
      </c>
      <c r="C39" s="11"/>
      <c r="D39" s="11"/>
      <c r="E39" s="11"/>
    </row>
    <row r="40" spans="2:5" ht="15.75" x14ac:dyDescent="0.25">
      <c r="B40" s="10" t="s">
        <v>28</v>
      </c>
      <c r="C40" s="11"/>
      <c r="D40" s="11"/>
      <c r="E40" s="11"/>
    </row>
    <row r="41" spans="2:5" ht="15.75" hidden="1" x14ac:dyDescent="0.25">
      <c r="B41" s="10"/>
      <c r="C41" s="11"/>
      <c r="D41" s="11"/>
      <c r="E41" s="11"/>
    </row>
    <row r="42" spans="2:5" ht="15" hidden="1" customHeight="1" x14ac:dyDescent="0.25">
      <c r="B42" s="12"/>
      <c r="C42" s="12"/>
      <c r="D42" s="12"/>
      <c r="E42" s="12"/>
    </row>
    <row r="43" spans="2:5" ht="15" hidden="1" customHeight="1" x14ac:dyDescent="0.25">
      <c r="B43" s="12"/>
      <c r="C43" s="12"/>
      <c r="D43" s="12"/>
      <c r="E43" s="12"/>
    </row>
    <row r="44" spans="2:5" ht="15" customHeight="1" x14ac:dyDescent="0.25">
      <c r="B44" s="12"/>
      <c r="C44" s="12"/>
      <c r="D44" s="12"/>
      <c r="E44" s="12"/>
    </row>
    <row r="45" spans="2:5" s="73" customFormat="1" ht="51" customHeight="1" x14ac:dyDescent="0.2">
      <c r="B45" s="238" t="s">
        <v>477</v>
      </c>
      <c r="C45" s="238"/>
      <c r="D45" s="238"/>
      <c r="E45" s="238"/>
    </row>
    <row r="46" spans="2:5" s="73" customFormat="1" ht="32.25" customHeight="1" x14ac:dyDescent="0.2">
      <c r="B46" s="238"/>
      <c r="C46" s="238"/>
      <c r="D46" s="238"/>
      <c r="E46" s="238"/>
    </row>
    <row r="47" spans="2:5" s="73" customFormat="1" ht="33.75" customHeight="1" x14ac:dyDescent="0.2">
      <c r="B47" s="238"/>
      <c r="C47" s="238"/>
      <c r="D47" s="238"/>
      <c r="E47" s="238"/>
    </row>
    <row r="48" spans="2:5" s="73" customFormat="1" ht="15.75" x14ac:dyDescent="0.2">
      <c r="B48" s="238"/>
      <c r="C48" s="238"/>
      <c r="D48" s="238"/>
      <c r="E48" s="238"/>
    </row>
    <row r="49" spans="2:5" s="73" customFormat="1" ht="15.75" x14ac:dyDescent="0.2">
      <c r="B49" s="238"/>
      <c r="C49" s="238"/>
      <c r="D49" s="238"/>
      <c r="E49" s="238"/>
    </row>
    <row r="50" spans="2:5" s="73" customFormat="1" ht="15.75" x14ac:dyDescent="0.2">
      <c r="B50" s="238"/>
      <c r="C50" s="238"/>
      <c r="D50" s="238"/>
      <c r="E50" s="238"/>
    </row>
  </sheetData>
  <mergeCells count="18">
    <mergeCell ref="B50:E50"/>
    <mergeCell ref="B12:E12"/>
    <mergeCell ref="B13:B15"/>
    <mergeCell ref="C13:C15"/>
    <mergeCell ref="D13:E13"/>
    <mergeCell ref="B37:C37"/>
    <mergeCell ref="D37:E37"/>
    <mergeCell ref="B45:E45"/>
    <mergeCell ref="B46:E46"/>
    <mergeCell ref="B47:E47"/>
    <mergeCell ref="B48:E48"/>
    <mergeCell ref="B49:E49"/>
    <mergeCell ref="B11:E11"/>
    <mergeCell ref="B6:E6"/>
    <mergeCell ref="B7:E7"/>
    <mergeCell ref="B8:E8"/>
    <mergeCell ref="B9:E9"/>
    <mergeCell ref="B10:E10"/>
  </mergeCells>
  <phoneticPr fontId="27" type="noConversion"/>
  <hyperlinks>
    <hyperlink ref="B10" r:id="rId1" xr:uid="{EDBE206A-E262-48CC-A973-4E641B8574EE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C401-8D1B-4323-9BA8-C6EBB3AAA09A}">
  <sheetPr>
    <pageSetUpPr fitToPage="1"/>
  </sheetPr>
  <dimension ref="B1:M61"/>
  <sheetViews>
    <sheetView showGridLines="0" topLeftCell="A6" zoomScaleNormal="100" zoomScaleSheetLayoutView="70" workbookViewId="0">
      <pane xSplit="3" ySplit="11" topLeftCell="D44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5" style="1" customWidth="1"/>
    <col min="3" max="3" width="14" style="1" customWidth="1"/>
    <col min="4" max="4" width="24.85546875" style="1" customWidth="1"/>
    <col min="5" max="5" width="17.7109375" style="1" customWidth="1"/>
    <col min="6" max="7" width="28" style="1" customWidth="1"/>
    <col min="8" max="16384" width="9.140625" style="1"/>
  </cols>
  <sheetData>
    <row r="1" spans="2:7" hidden="1" outlineLevel="1" x14ac:dyDescent="0.2"/>
    <row r="2" spans="2:7" hidden="1" outlineLevel="1" x14ac:dyDescent="0.2"/>
    <row r="3" spans="2:7" hidden="1" outlineLevel="1" x14ac:dyDescent="0.2"/>
    <row r="4" spans="2:7" hidden="1" outlineLevel="1" x14ac:dyDescent="0.2"/>
    <row r="5" spans="2:7" hidden="1" outlineLevel="1" x14ac:dyDescent="0.2"/>
    <row r="6" spans="2:7" ht="18.75" hidden="1" customHeight="1" outlineLevel="1" x14ac:dyDescent="0.25">
      <c r="B6" s="218" t="s">
        <v>23</v>
      </c>
      <c r="C6" s="218"/>
      <c r="D6" s="218"/>
      <c r="E6" s="218"/>
      <c r="F6" s="218"/>
      <c r="G6" s="218"/>
    </row>
    <row r="7" spans="2:7" ht="16.5" hidden="1" customHeight="1" outlineLevel="1" x14ac:dyDescent="0.25">
      <c r="B7" s="218" t="s">
        <v>24</v>
      </c>
      <c r="C7" s="218"/>
      <c r="D7" s="218"/>
      <c r="E7" s="218"/>
      <c r="F7" s="218"/>
      <c r="G7" s="218"/>
    </row>
    <row r="8" spans="2:7" ht="17.25" hidden="1" customHeight="1" outlineLevel="1" x14ac:dyDescent="0.2">
      <c r="B8" s="222" t="s">
        <v>35</v>
      </c>
      <c r="C8" s="222"/>
      <c r="D8" s="222"/>
      <c r="E8" s="222"/>
      <c r="F8" s="222"/>
      <c r="G8" s="222"/>
    </row>
    <row r="9" spans="2:7" ht="15" hidden="1" customHeight="1" outlineLevel="1" x14ac:dyDescent="0.2">
      <c r="B9" s="222" t="s">
        <v>36</v>
      </c>
      <c r="C9" s="222"/>
      <c r="D9" s="222"/>
      <c r="E9" s="222"/>
      <c r="F9" s="222"/>
      <c r="G9" s="222"/>
    </row>
    <row r="10" spans="2:7" ht="16.5" hidden="1" customHeight="1" outlineLevel="1" x14ac:dyDescent="0.2">
      <c r="B10" s="223" t="s">
        <v>27</v>
      </c>
      <c r="C10" s="253"/>
      <c r="D10" s="253"/>
      <c r="E10" s="253"/>
      <c r="F10" s="253"/>
      <c r="G10" s="253"/>
    </row>
    <row r="11" spans="2:7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</row>
    <row r="12" spans="2:7" ht="72.75" customHeight="1" x14ac:dyDescent="0.2">
      <c r="B12" s="272" t="s">
        <v>495</v>
      </c>
      <c r="C12" s="273"/>
      <c r="D12" s="273"/>
      <c r="E12" s="273"/>
      <c r="F12" s="273"/>
      <c r="G12" s="273"/>
    </row>
    <row r="13" spans="2:7" ht="36" customHeight="1" x14ac:dyDescent="0.2">
      <c r="B13" s="279" t="s">
        <v>0</v>
      </c>
      <c r="C13" s="228" t="s">
        <v>1</v>
      </c>
      <c r="D13" s="229" t="s">
        <v>478</v>
      </c>
      <c r="E13" s="230"/>
      <c r="F13" s="229" t="s">
        <v>486</v>
      </c>
      <c r="G13" s="230"/>
    </row>
    <row r="14" spans="2:7" x14ac:dyDescent="0.2">
      <c r="B14" s="279"/>
      <c r="C14" s="228"/>
      <c r="D14" s="67" t="s">
        <v>480</v>
      </c>
      <c r="E14" s="67" t="s">
        <v>480</v>
      </c>
      <c r="F14" s="67" t="s">
        <v>487</v>
      </c>
      <c r="G14" s="67" t="s">
        <v>487</v>
      </c>
    </row>
    <row r="15" spans="2:7" ht="12" customHeight="1" x14ac:dyDescent="0.2">
      <c r="B15" s="279"/>
      <c r="C15" s="228"/>
      <c r="D15" s="75" t="s">
        <v>479</v>
      </c>
      <c r="E15" s="4" t="s">
        <v>21</v>
      </c>
      <c r="F15" s="75" t="s">
        <v>479</v>
      </c>
      <c r="G15" s="4" t="s">
        <v>21</v>
      </c>
    </row>
    <row r="16" spans="2:7" hidden="1" outlineLevel="1" x14ac:dyDescent="0.2">
      <c r="B16" s="70" t="s">
        <v>280</v>
      </c>
      <c r="C16" s="70"/>
      <c r="D16" s="70"/>
      <c r="E16" s="70">
        <v>20837</v>
      </c>
      <c r="F16" s="70"/>
      <c r="G16" s="70">
        <v>22259</v>
      </c>
    </row>
    <row r="17" spans="2:13" collapsed="1" x14ac:dyDescent="0.2">
      <c r="B17" s="3" t="s">
        <v>481</v>
      </c>
      <c r="C17" s="2" t="s">
        <v>297</v>
      </c>
      <c r="D17" s="2" t="s">
        <v>482</v>
      </c>
      <c r="E17" s="13">
        <v>390</v>
      </c>
      <c r="F17" s="2" t="s">
        <v>283</v>
      </c>
      <c r="G17" s="13">
        <v>390</v>
      </c>
    </row>
    <row r="18" spans="2:13" x14ac:dyDescent="0.2">
      <c r="B18" s="3" t="s">
        <v>2</v>
      </c>
      <c r="C18" s="2" t="s">
        <v>13</v>
      </c>
      <c r="D18" s="2" t="s">
        <v>422</v>
      </c>
      <c r="E18" s="13">
        <v>9.5399999999999991</v>
      </c>
      <c r="F18" s="2" t="s">
        <v>422</v>
      </c>
      <c r="G18" s="13">
        <v>8.24</v>
      </c>
    </row>
    <row r="19" spans="2:13" x14ac:dyDescent="0.2">
      <c r="B19" s="3" t="s">
        <v>3</v>
      </c>
      <c r="C19" s="2" t="s">
        <v>13</v>
      </c>
      <c r="D19" s="2" t="s">
        <v>483</v>
      </c>
      <c r="E19" s="13">
        <v>28</v>
      </c>
      <c r="F19" s="2" t="s">
        <v>488</v>
      </c>
      <c r="G19" s="13">
        <v>25</v>
      </c>
      <c r="L19" s="9"/>
    </row>
    <row r="20" spans="2:13" x14ac:dyDescent="0.2">
      <c r="B20" s="3" t="s">
        <v>17</v>
      </c>
      <c r="C20" s="2" t="s">
        <v>13</v>
      </c>
      <c r="D20" s="2" t="s">
        <v>484</v>
      </c>
      <c r="E20" s="13">
        <v>12</v>
      </c>
      <c r="F20" s="2" t="s">
        <v>489</v>
      </c>
      <c r="G20" s="13">
        <v>12</v>
      </c>
      <c r="L20" s="9"/>
    </row>
    <row r="21" spans="2:13" x14ac:dyDescent="0.2">
      <c r="B21" s="3" t="s">
        <v>7</v>
      </c>
      <c r="C21" s="2" t="s">
        <v>13</v>
      </c>
      <c r="D21" s="2" t="s">
        <v>485</v>
      </c>
      <c r="E21" s="13">
        <v>1.37</v>
      </c>
      <c r="F21" s="2" t="s">
        <v>145</v>
      </c>
      <c r="G21" s="13">
        <v>2.4300000000000002</v>
      </c>
      <c r="L21" s="9"/>
    </row>
    <row r="22" spans="2:13" x14ac:dyDescent="0.2">
      <c r="B22" s="44" t="s">
        <v>8</v>
      </c>
      <c r="C22" s="13" t="s">
        <v>13</v>
      </c>
      <c r="D22" s="2" t="s">
        <v>145</v>
      </c>
      <c r="E22" s="13">
        <v>0.88</v>
      </c>
      <c r="F22" s="2" t="s">
        <v>490</v>
      </c>
      <c r="G22" s="13">
        <v>1.35</v>
      </c>
      <c r="L22" s="9"/>
    </row>
    <row r="23" spans="2:13" x14ac:dyDescent="0.2">
      <c r="B23" s="3" t="s">
        <v>4</v>
      </c>
      <c r="C23" s="2" t="s">
        <v>13</v>
      </c>
      <c r="D23" s="2" t="s">
        <v>110</v>
      </c>
      <c r="E23" s="13">
        <v>2.34</v>
      </c>
      <c r="F23" s="2" t="s">
        <v>435</v>
      </c>
      <c r="G23" s="13">
        <v>2.9</v>
      </c>
    </row>
    <row r="24" spans="2:13" ht="15" x14ac:dyDescent="0.25">
      <c r="B24" s="44" t="s">
        <v>6</v>
      </c>
      <c r="C24" s="13" t="s">
        <v>13</v>
      </c>
      <c r="D24" s="2" t="s">
        <v>96</v>
      </c>
      <c r="E24" s="13">
        <v>0.78</v>
      </c>
      <c r="F24" s="2" t="s">
        <v>491</v>
      </c>
      <c r="G24" s="13">
        <v>0.72</v>
      </c>
      <c r="J24"/>
      <c r="M24"/>
    </row>
    <row r="25" spans="2:13" x14ac:dyDescent="0.2">
      <c r="B25" s="44" t="s">
        <v>5</v>
      </c>
      <c r="C25" s="13" t="s">
        <v>13</v>
      </c>
      <c r="D25" s="2" t="s">
        <v>96</v>
      </c>
      <c r="E25" s="13">
        <v>1.44</v>
      </c>
      <c r="F25" s="2" t="s">
        <v>492</v>
      </c>
      <c r="G25" s="13">
        <v>1.2</v>
      </c>
    </row>
    <row r="26" spans="2:13" x14ac:dyDescent="0.2">
      <c r="B26" s="44" t="s">
        <v>101</v>
      </c>
      <c r="C26" s="13" t="s">
        <v>13</v>
      </c>
      <c r="D26" s="132">
        <v>0</v>
      </c>
      <c r="E26" s="13">
        <v>0.28999999999999998</v>
      </c>
      <c r="F26" s="2" t="s">
        <v>203</v>
      </c>
      <c r="G26" s="13">
        <v>0.27</v>
      </c>
    </row>
    <row r="27" spans="2:13" x14ac:dyDescent="0.2">
      <c r="B27" s="25" t="s">
        <v>9</v>
      </c>
      <c r="C27" s="26" t="s">
        <v>14</v>
      </c>
      <c r="D27" s="28">
        <v>0</v>
      </c>
      <c r="E27" s="33">
        <v>30</v>
      </c>
      <c r="F27" s="28">
        <v>0</v>
      </c>
      <c r="G27" s="33">
        <v>12</v>
      </c>
    </row>
    <row r="28" spans="2:13" x14ac:dyDescent="0.2">
      <c r="B28" s="25" t="s">
        <v>53</v>
      </c>
      <c r="C28" s="26" t="s">
        <v>14</v>
      </c>
      <c r="D28" s="28">
        <v>0</v>
      </c>
      <c r="E28" s="33">
        <v>2</v>
      </c>
      <c r="F28" s="28">
        <v>0</v>
      </c>
      <c r="G28" s="33">
        <v>1.2</v>
      </c>
    </row>
    <row r="29" spans="2:13" x14ac:dyDescent="0.2">
      <c r="B29" s="25" t="s">
        <v>73</v>
      </c>
      <c r="C29" s="26" t="s">
        <v>15</v>
      </c>
      <c r="D29" s="28">
        <v>0</v>
      </c>
      <c r="E29" s="33">
        <v>180</v>
      </c>
      <c r="F29" s="28">
        <v>0</v>
      </c>
      <c r="G29" s="33">
        <v>132</v>
      </c>
    </row>
    <row r="30" spans="2:13" x14ac:dyDescent="0.2">
      <c r="B30" s="25" t="s">
        <v>425</v>
      </c>
      <c r="C30" s="26" t="s">
        <v>15</v>
      </c>
      <c r="D30" s="28">
        <v>0</v>
      </c>
      <c r="E30" s="33">
        <v>1.5</v>
      </c>
      <c r="F30" s="28">
        <v>0</v>
      </c>
      <c r="G30" s="33">
        <v>1</v>
      </c>
    </row>
    <row r="31" spans="2:13" x14ac:dyDescent="0.2">
      <c r="B31" s="25" t="s">
        <v>74</v>
      </c>
      <c r="C31" s="26" t="s">
        <v>15</v>
      </c>
      <c r="D31" s="28">
        <v>0</v>
      </c>
      <c r="E31" s="33">
        <v>10</v>
      </c>
      <c r="F31" s="28">
        <v>0</v>
      </c>
      <c r="G31" s="33">
        <v>3</v>
      </c>
    </row>
    <row r="32" spans="2:13" x14ac:dyDescent="0.2">
      <c r="B32" s="25" t="s">
        <v>75</v>
      </c>
      <c r="C32" s="26" t="s">
        <v>15</v>
      </c>
      <c r="D32" s="28">
        <v>0</v>
      </c>
      <c r="E32" s="33">
        <v>7.5</v>
      </c>
      <c r="F32" s="28">
        <v>0</v>
      </c>
      <c r="G32" s="33">
        <v>5</v>
      </c>
    </row>
    <row r="33" spans="2:7" x14ac:dyDescent="0.2">
      <c r="B33" s="25" t="s">
        <v>42</v>
      </c>
      <c r="C33" s="26" t="s">
        <v>15</v>
      </c>
      <c r="D33" s="28">
        <v>0</v>
      </c>
      <c r="E33" s="33">
        <v>15</v>
      </c>
      <c r="F33" s="28">
        <v>0</v>
      </c>
      <c r="G33" s="33">
        <v>10</v>
      </c>
    </row>
    <row r="34" spans="2:7" x14ac:dyDescent="0.2">
      <c r="B34" s="25" t="s">
        <v>31</v>
      </c>
      <c r="C34" s="26" t="s">
        <v>15</v>
      </c>
      <c r="D34" s="28">
        <v>0</v>
      </c>
      <c r="E34" s="33">
        <v>1000</v>
      </c>
      <c r="F34" s="28">
        <v>0</v>
      </c>
      <c r="G34" s="33">
        <v>910</v>
      </c>
    </row>
    <row r="35" spans="2:7" x14ac:dyDescent="0.2">
      <c r="B35" s="25" t="s">
        <v>127</v>
      </c>
      <c r="C35" s="26" t="s">
        <v>15</v>
      </c>
      <c r="D35" s="28">
        <v>0</v>
      </c>
      <c r="E35" s="33">
        <v>55</v>
      </c>
      <c r="F35" s="28">
        <v>0</v>
      </c>
      <c r="G35" s="33">
        <v>20</v>
      </c>
    </row>
    <row r="36" spans="2:7" x14ac:dyDescent="0.2">
      <c r="B36" s="25" t="s">
        <v>59</v>
      </c>
      <c r="C36" s="26" t="s">
        <v>15</v>
      </c>
      <c r="D36" s="28">
        <v>0</v>
      </c>
      <c r="E36" s="33">
        <v>4.5</v>
      </c>
      <c r="F36" s="28">
        <v>0</v>
      </c>
      <c r="G36" s="33">
        <v>4</v>
      </c>
    </row>
    <row r="37" spans="2:7" x14ac:dyDescent="0.2">
      <c r="B37" s="25" t="s">
        <v>16</v>
      </c>
      <c r="C37" s="26" t="s">
        <v>15</v>
      </c>
      <c r="D37" s="28">
        <v>0</v>
      </c>
      <c r="E37" s="33">
        <v>0.05</v>
      </c>
      <c r="F37" s="28">
        <v>0</v>
      </c>
      <c r="G37" s="33">
        <v>0.03</v>
      </c>
    </row>
    <row r="38" spans="2:7" x14ac:dyDescent="0.2">
      <c r="B38" s="25" t="s">
        <v>76</v>
      </c>
      <c r="C38" s="26" t="s">
        <v>15</v>
      </c>
      <c r="D38" s="28">
        <v>0</v>
      </c>
      <c r="E38" s="33">
        <v>1.25</v>
      </c>
      <c r="F38" s="28">
        <v>0</v>
      </c>
      <c r="G38" s="33">
        <v>0.55000000000000004</v>
      </c>
    </row>
    <row r="39" spans="2:7" x14ac:dyDescent="0.2">
      <c r="B39" s="25" t="s">
        <v>77</v>
      </c>
      <c r="C39" s="26" t="s">
        <v>15</v>
      </c>
      <c r="D39" s="28">
        <v>0</v>
      </c>
      <c r="E39" s="33">
        <v>125</v>
      </c>
      <c r="F39" s="28">
        <v>0</v>
      </c>
      <c r="G39" s="33"/>
    </row>
    <row r="40" spans="2:7" x14ac:dyDescent="0.2">
      <c r="B40" s="25" t="s">
        <v>128</v>
      </c>
      <c r="C40" s="26" t="s">
        <v>15</v>
      </c>
      <c r="D40" s="28">
        <v>0</v>
      </c>
      <c r="E40" s="33">
        <v>0.25</v>
      </c>
      <c r="F40" s="28">
        <v>0</v>
      </c>
      <c r="G40" s="33">
        <v>0.25</v>
      </c>
    </row>
    <row r="41" spans="2:7" x14ac:dyDescent="0.2">
      <c r="B41" s="25" t="s">
        <v>63</v>
      </c>
      <c r="C41" s="26" t="s">
        <v>15</v>
      </c>
      <c r="D41" s="28">
        <v>0</v>
      </c>
      <c r="E41" s="33">
        <v>80</v>
      </c>
      <c r="F41" s="28">
        <v>0</v>
      </c>
      <c r="G41" s="33">
        <v>80</v>
      </c>
    </row>
    <row r="42" spans="2:7" x14ac:dyDescent="0.2">
      <c r="B42" s="25" t="s">
        <v>64</v>
      </c>
      <c r="C42" s="26" t="s">
        <v>15</v>
      </c>
      <c r="D42" s="28">
        <v>0</v>
      </c>
      <c r="E42" s="33">
        <v>5</v>
      </c>
      <c r="F42" s="28">
        <v>0</v>
      </c>
      <c r="G42" s="33">
        <v>8.5</v>
      </c>
    </row>
    <row r="43" spans="2:7" x14ac:dyDescent="0.2">
      <c r="B43" s="25" t="s">
        <v>65</v>
      </c>
      <c r="C43" s="26" t="s">
        <v>15</v>
      </c>
      <c r="D43" s="28">
        <v>0</v>
      </c>
      <c r="E43" s="33">
        <v>100</v>
      </c>
      <c r="F43" s="28">
        <v>0</v>
      </c>
      <c r="G43" s="33">
        <v>120</v>
      </c>
    </row>
    <row r="44" spans="2:7" x14ac:dyDescent="0.2">
      <c r="B44" s="25" t="s">
        <v>66</v>
      </c>
      <c r="C44" s="26" t="s">
        <v>15</v>
      </c>
      <c r="D44" s="28">
        <v>0</v>
      </c>
      <c r="E44" s="33">
        <v>15</v>
      </c>
      <c r="F44" s="28">
        <v>0</v>
      </c>
      <c r="G44" s="33">
        <v>25</v>
      </c>
    </row>
    <row r="45" spans="2:7" x14ac:dyDescent="0.2">
      <c r="B45" s="25" t="s">
        <v>11</v>
      </c>
      <c r="C45" s="26" t="s">
        <v>15</v>
      </c>
      <c r="D45" s="28">
        <v>0</v>
      </c>
      <c r="E45" s="33">
        <v>0.75</v>
      </c>
      <c r="F45" s="28">
        <v>0</v>
      </c>
      <c r="G45" s="33">
        <v>0.13</v>
      </c>
    </row>
    <row r="46" spans="2:7" x14ac:dyDescent="0.2">
      <c r="B46" s="25" t="s">
        <v>12</v>
      </c>
      <c r="C46" s="26" t="s">
        <v>15</v>
      </c>
      <c r="D46" s="28">
        <v>0</v>
      </c>
      <c r="E46" s="33">
        <v>0.2</v>
      </c>
      <c r="F46" s="28">
        <v>0</v>
      </c>
      <c r="G46" s="33">
        <v>0.1</v>
      </c>
    </row>
    <row r="47" spans="2:7" ht="0.75" customHeight="1" x14ac:dyDescent="0.2">
      <c r="B47" s="32" t="s">
        <v>296</v>
      </c>
      <c r="C47" s="26" t="s">
        <v>15</v>
      </c>
      <c r="D47" s="28">
        <v>0</v>
      </c>
      <c r="E47" s="76">
        <v>0</v>
      </c>
      <c r="F47" s="28">
        <v>0</v>
      </c>
      <c r="G47" s="76">
        <v>0</v>
      </c>
    </row>
    <row r="48" spans="2:7" ht="54" customHeight="1" x14ac:dyDescent="0.2">
      <c r="B48" s="275" t="s">
        <v>237</v>
      </c>
      <c r="C48" s="276"/>
      <c r="D48" s="246">
        <f>свод!I121</f>
        <v>0</v>
      </c>
      <c r="E48" s="247"/>
      <c r="F48" s="246">
        <f>свод!I122</f>
        <v>0</v>
      </c>
      <c r="G48" s="247"/>
    </row>
    <row r="49" spans="2:7" s="5" customFormat="1" ht="17.25" customHeight="1" x14ac:dyDescent="0.25">
      <c r="B49" s="10" t="s">
        <v>25</v>
      </c>
      <c r="C49" s="17"/>
      <c r="D49" s="17"/>
      <c r="E49" s="17"/>
      <c r="F49" s="17"/>
      <c r="G49" s="17"/>
    </row>
    <row r="50" spans="2:7" ht="15.75" x14ac:dyDescent="0.25">
      <c r="B50" s="10" t="s">
        <v>26</v>
      </c>
      <c r="C50" s="11"/>
      <c r="D50" s="11"/>
      <c r="E50" s="11"/>
      <c r="F50" s="11"/>
      <c r="G50" s="11"/>
    </row>
    <row r="51" spans="2:7" ht="15.75" x14ac:dyDescent="0.25">
      <c r="B51" s="10" t="s">
        <v>28</v>
      </c>
      <c r="C51" s="11"/>
      <c r="D51" s="11"/>
      <c r="E51" s="11"/>
      <c r="F51" s="11"/>
      <c r="G51" s="11"/>
    </row>
    <row r="52" spans="2:7" ht="15.75" hidden="1" x14ac:dyDescent="0.25">
      <c r="B52" s="10"/>
      <c r="C52" s="11"/>
      <c r="D52" s="11"/>
      <c r="E52" s="11"/>
      <c r="F52" s="11"/>
      <c r="G52" s="11"/>
    </row>
    <row r="53" spans="2:7" ht="15" hidden="1" customHeight="1" x14ac:dyDescent="0.25">
      <c r="B53" s="12"/>
      <c r="C53" s="12"/>
      <c r="D53" s="12"/>
      <c r="E53" s="12"/>
      <c r="F53" s="12"/>
      <c r="G53" s="12"/>
    </row>
    <row r="54" spans="2:7" ht="15" hidden="1" customHeight="1" x14ac:dyDescent="0.25">
      <c r="B54" s="12"/>
      <c r="C54" s="12"/>
      <c r="D54" s="12"/>
      <c r="E54" s="12"/>
      <c r="F54" s="12"/>
      <c r="G54" s="12"/>
    </row>
    <row r="55" spans="2:7" ht="15" customHeight="1" x14ac:dyDescent="0.25">
      <c r="B55" s="12"/>
      <c r="C55" s="12"/>
      <c r="D55" s="12"/>
      <c r="E55" s="12"/>
      <c r="F55" s="12"/>
      <c r="G55" s="12"/>
    </row>
    <row r="56" spans="2:7" s="73" customFormat="1" ht="51" customHeight="1" x14ac:dyDescent="0.2">
      <c r="B56" s="238" t="s">
        <v>493</v>
      </c>
      <c r="C56" s="238"/>
      <c r="D56" s="238"/>
      <c r="E56" s="238"/>
      <c r="F56" s="238"/>
      <c r="G56" s="238"/>
    </row>
    <row r="57" spans="2:7" s="73" customFormat="1" ht="51.75" customHeight="1" x14ac:dyDescent="0.2">
      <c r="B57" s="238" t="s">
        <v>494</v>
      </c>
      <c r="C57" s="238"/>
      <c r="D57" s="238"/>
      <c r="E57" s="238"/>
      <c r="F57" s="238"/>
      <c r="G57" s="238"/>
    </row>
    <row r="58" spans="2:7" s="73" customFormat="1" ht="33.75" customHeight="1" x14ac:dyDescent="0.2">
      <c r="B58" s="238"/>
      <c r="C58" s="238"/>
      <c r="D58" s="238"/>
      <c r="E58" s="238"/>
      <c r="F58" s="238"/>
      <c r="G58" s="238"/>
    </row>
    <row r="59" spans="2:7" s="73" customFormat="1" ht="15.75" x14ac:dyDescent="0.2">
      <c r="B59" s="238"/>
      <c r="C59" s="238"/>
      <c r="D59" s="238"/>
      <c r="E59" s="238"/>
      <c r="F59" s="238"/>
      <c r="G59" s="238"/>
    </row>
    <row r="60" spans="2:7" s="73" customFormat="1" ht="15.75" x14ac:dyDescent="0.2">
      <c r="B60" s="238"/>
      <c r="C60" s="238"/>
      <c r="D60" s="238"/>
      <c r="E60" s="238"/>
      <c r="F60" s="238"/>
      <c r="G60" s="238"/>
    </row>
    <row r="61" spans="2:7" s="73" customFormat="1" ht="15.75" x14ac:dyDescent="0.2">
      <c r="B61" s="238"/>
      <c r="C61" s="238"/>
      <c r="D61" s="238"/>
      <c r="E61" s="238"/>
      <c r="F61" s="238"/>
      <c r="G61" s="238"/>
    </row>
  </sheetData>
  <mergeCells count="20">
    <mergeCell ref="B61:G61"/>
    <mergeCell ref="B12:G12"/>
    <mergeCell ref="B13:B15"/>
    <mergeCell ref="C13:C15"/>
    <mergeCell ref="F13:G13"/>
    <mergeCell ref="B48:C48"/>
    <mergeCell ref="F48:G48"/>
    <mergeCell ref="D13:E13"/>
    <mergeCell ref="D48:E48"/>
    <mergeCell ref="B56:G56"/>
    <mergeCell ref="B57:G57"/>
    <mergeCell ref="B58:G58"/>
    <mergeCell ref="B59:G59"/>
    <mergeCell ref="B60:G60"/>
    <mergeCell ref="B11:G11"/>
    <mergeCell ref="B6:G6"/>
    <mergeCell ref="B7:G7"/>
    <mergeCell ref="B8:G8"/>
    <mergeCell ref="B9:G9"/>
    <mergeCell ref="B10:G10"/>
  </mergeCells>
  <phoneticPr fontId="27" type="noConversion"/>
  <hyperlinks>
    <hyperlink ref="B10" r:id="rId1" xr:uid="{38EEE891-C2ED-4315-BF7C-ED8D9504AF42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37"/>
  <sheetViews>
    <sheetView showGridLines="0" zoomScale="70" zoomScaleNormal="70" workbookViewId="0">
      <pane xSplit="3" ySplit="8" topLeftCell="J9" activePane="bottomRight" state="frozen"/>
      <selection activeCell="C56" sqref="C56"/>
      <selection pane="topRight" activeCell="C56" sqref="C56"/>
      <selection pane="bottomLeft" activeCell="C56" sqref="C56"/>
      <selection pane="bottomRight" activeCell="C56" sqref="C56"/>
    </sheetView>
  </sheetViews>
  <sheetFormatPr defaultColWidth="9.140625" defaultRowHeight="14.25" outlineLevelRow="1" outlineLevelCol="1" x14ac:dyDescent="0.2"/>
  <cols>
    <col min="1" max="1" width="8.7109375" style="1" customWidth="1"/>
    <col min="2" max="2" width="30.85546875" style="1" customWidth="1"/>
    <col min="3" max="3" width="14" style="1" customWidth="1"/>
    <col min="4" max="11" width="28.7109375" style="1" customWidth="1"/>
    <col min="12" max="13" width="28.7109375" style="1" hidden="1" customWidth="1" outlineLevel="1"/>
    <col min="14" max="14" width="28.7109375" style="1" customWidth="1" collapsed="1"/>
    <col min="15" max="20" width="28.7109375" style="1" customWidth="1"/>
    <col min="21" max="16384" width="9.140625" style="1"/>
  </cols>
  <sheetData>
    <row r="1" spans="2:20" ht="18" hidden="1" x14ac:dyDescent="0.25">
      <c r="B1" s="218" t="s">
        <v>23</v>
      </c>
      <c r="C1" s="218"/>
      <c r="D1" s="218"/>
      <c r="E1" s="218"/>
      <c r="F1" s="218"/>
      <c r="G1" s="218"/>
      <c r="H1" s="218"/>
      <c r="I1" s="218"/>
      <c r="J1" s="218"/>
      <c r="K1" s="218"/>
      <c r="L1" s="218" t="s">
        <v>23</v>
      </c>
      <c r="M1" s="218"/>
      <c r="N1" s="218"/>
      <c r="O1" s="218"/>
      <c r="P1" s="218"/>
      <c r="Q1" s="218"/>
      <c r="R1" s="218"/>
      <c r="S1" s="218"/>
      <c r="T1" s="218"/>
    </row>
    <row r="2" spans="2:20" ht="18" hidden="1" x14ac:dyDescent="0.25">
      <c r="B2" s="218" t="s">
        <v>24</v>
      </c>
      <c r="C2" s="218"/>
      <c r="D2" s="218"/>
      <c r="E2" s="218"/>
      <c r="F2" s="218"/>
      <c r="G2" s="218"/>
      <c r="H2" s="218"/>
      <c r="I2" s="218"/>
      <c r="J2" s="218"/>
      <c r="K2" s="218"/>
      <c r="L2" s="218" t="s">
        <v>24</v>
      </c>
      <c r="M2" s="218"/>
      <c r="N2" s="218"/>
      <c r="O2" s="218"/>
      <c r="P2" s="218"/>
      <c r="Q2" s="218"/>
      <c r="R2" s="218"/>
      <c r="S2" s="218"/>
      <c r="T2" s="218"/>
    </row>
    <row r="3" spans="2:20" ht="18.75" hidden="1" customHeight="1" x14ac:dyDescent="0.2">
      <c r="B3" s="222" t="s">
        <v>35</v>
      </c>
      <c r="C3" s="222"/>
      <c r="D3" s="222"/>
      <c r="E3" s="222"/>
      <c r="F3" s="222"/>
      <c r="G3" s="222"/>
      <c r="H3" s="222"/>
      <c r="I3" s="222"/>
      <c r="J3" s="222"/>
      <c r="K3" s="222"/>
      <c r="L3" s="222" t="s">
        <v>35</v>
      </c>
      <c r="M3" s="222"/>
      <c r="N3" s="222"/>
      <c r="O3" s="222"/>
      <c r="P3" s="222"/>
      <c r="Q3" s="222"/>
      <c r="R3" s="222"/>
      <c r="S3" s="222"/>
      <c r="T3" s="222"/>
    </row>
    <row r="4" spans="2:20" ht="18.75" hidden="1" customHeight="1" x14ac:dyDescent="0.2">
      <c r="B4" s="222" t="s">
        <v>36</v>
      </c>
      <c r="C4" s="222"/>
      <c r="D4" s="222"/>
      <c r="E4" s="222"/>
      <c r="F4" s="222"/>
      <c r="G4" s="222"/>
      <c r="H4" s="222"/>
      <c r="I4" s="222"/>
      <c r="J4" s="222"/>
      <c r="K4" s="222"/>
      <c r="L4" s="222" t="s">
        <v>36</v>
      </c>
      <c r="M4" s="222"/>
      <c r="N4" s="222"/>
      <c r="O4" s="222"/>
      <c r="P4" s="222"/>
      <c r="Q4" s="222"/>
      <c r="R4" s="222"/>
      <c r="S4" s="222"/>
      <c r="T4" s="222"/>
    </row>
    <row r="5" spans="2:20" ht="18.75" hidden="1" customHeight="1" x14ac:dyDescent="0.2">
      <c r="B5" s="223" t="s">
        <v>27</v>
      </c>
      <c r="C5" s="223"/>
      <c r="D5" s="223"/>
      <c r="E5" s="223"/>
      <c r="F5" s="223"/>
      <c r="G5" s="223"/>
      <c r="H5" s="223"/>
      <c r="I5" s="223"/>
      <c r="J5" s="223"/>
      <c r="K5" s="223"/>
      <c r="L5" s="223" t="s">
        <v>27</v>
      </c>
      <c r="M5" s="223"/>
      <c r="N5" s="223"/>
      <c r="O5" s="223"/>
      <c r="P5" s="223"/>
      <c r="Q5" s="223"/>
      <c r="R5" s="223"/>
      <c r="S5" s="223"/>
      <c r="T5" s="223"/>
    </row>
    <row r="6" spans="2:20" ht="18.75" thickBot="1" x14ac:dyDescent="0.25">
      <c r="B6" s="224" t="str">
        <f>Свиньи!B15</f>
        <v xml:space="preserve">Цены реализации, действующие с 01.07.2025г </v>
      </c>
      <c r="C6" s="224"/>
      <c r="D6" s="224"/>
      <c r="E6" s="224"/>
      <c r="F6" s="224"/>
      <c r="G6" s="224"/>
      <c r="H6" s="224"/>
      <c r="I6" s="224"/>
      <c r="J6" s="224"/>
      <c r="K6" s="224"/>
      <c r="L6" s="224" t="str">
        <f>B6</f>
        <v xml:space="preserve">Цены реализации, действующие с 01.07.2025г </v>
      </c>
      <c r="M6" s="224"/>
      <c r="N6" s="224"/>
      <c r="O6" s="224"/>
      <c r="P6" s="224"/>
      <c r="Q6" s="224"/>
      <c r="R6" s="224"/>
      <c r="S6" s="224"/>
      <c r="T6" s="224"/>
    </row>
    <row r="7" spans="2:20" ht="72.75" customHeight="1" x14ac:dyDescent="0.2">
      <c r="B7" s="225" t="s">
        <v>279</v>
      </c>
      <c r="C7" s="226"/>
      <c r="D7" s="226"/>
      <c r="E7" s="226"/>
      <c r="F7" s="226"/>
      <c r="G7" s="226"/>
      <c r="H7" s="226"/>
      <c r="I7" s="226"/>
      <c r="J7" s="226"/>
      <c r="K7" s="281"/>
      <c r="L7" s="225" t="s">
        <v>211</v>
      </c>
      <c r="M7" s="226"/>
      <c r="N7" s="226"/>
      <c r="O7" s="226"/>
      <c r="P7" s="226"/>
      <c r="Q7" s="226"/>
      <c r="R7" s="226"/>
      <c r="S7" s="226"/>
      <c r="T7" s="281"/>
    </row>
    <row r="8" spans="2:20" ht="127.5" customHeight="1" x14ac:dyDescent="0.2">
      <c r="B8" s="19" t="s">
        <v>0</v>
      </c>
      <c r="C8" s="23" t="s">
        <v>1</v>
      </c>
      <c r="D8" s="23" t="s">
        <v>276</v>
      </c>
      <c r="E8" s="23" t="s">
        <v>277</v>
      </c>
      <c r="F8" s="23" t="s">
        <v>278</v>
      </c>
      <c r="G8" s="23" t="s">
        <v>521</v>
      </c>
      <c r="H8" s="23" t="s">
        <v>522</v>
      </c>
      <c r="I8" s="23" t="s">
        <v>523</v>
      </c>
      <c r="J8" s="23" t="s">
        <v>524</v>
      </c>
      <c r="K8" s="45" t="s">
        <v>525</v>
      </c>
      <c r="L8" s="19" t="s">
        <v>0</v>
      </c>
      <c r="M8" s="23" t="s">
        <v>1</v>
      </c>
      <c r="N8" s="23" t="s">
        <v>526</v>
      </c>
      <c r="O8" s="23" t="s">
        <v>527</v>
      </c>
      <c r="P8" s="23" t="s">
        <v>528</v>
      </c>
      <c r="Q8" s="23" t="s">
        <v>529</v>
      </c>
      <c r="R8" s="23" t="s">
        <v>518</v>
      </c>
      <c r="S8" s="23" t="s">
        <v>519</v>
      </c>
      <c r="T8" s="45" t="s">
        <v>520</v>
      </c>
    </row>
    <row r="9" spans="2:20" hidden="1" x14ac:dyDescent="0.2">
      <c r="B9" s="89" t="s">
        <v>280</v>
      </c>
      <c r="C9" s="90"/>
      <c r="D9" s="90">
        <v>12582</v>
      </c>
      <c r="E9" s="90">
        <v>12584</v>
      </c>
      <c r="F9" s="90">
        <v>12583</v>
      </c>
      <c r="G9" s="90">
        <v>12591</v>
      </c>
      <c r="H9" s="90">
        <v>12592</v>
      </c>
      <c r="I9" s="90">
        <v>12593</v>
      </c>
      <c r="J9" s="90">
        <v>12594</v>
      </c>
      <c r="K9" s="91">
        <v>12595</v>
      </c>
      <c r="L9" s="89"/>
      <c r="M9" s="90"/>
      <c r="N9" s="90">
        <v>12596</v>
      </c>
      <c r="O9" s="90">
        <v>12585</v>
      </c>
      <c r="P9" s="90">
        <v>12586</v>
      </c>
      <c r="Q9" s="90">
        <v>12587</v>
      </c>
      <c r="R9" s="90">
        <v>12588</v>
      </c>
      <c r="S9" s="90">
        <v>12589</v>
      </c>
      <c r="T9" s="91">
        <v>12590</v>
      </c>
    </row>
    <row r="10" spans="2:20" ht="17.25" customHeight="1" x14ac:dyDescent="0.2">
      <c r="B10" s="32" t="s">
        <v>9</v>
      </c>
      <c r="C10" s="33" t="s">
        <v>14</v>
      </c>
      <c r="D10" s="41">
        <v>1500</v>
      </c>
      <c r="E10" s="41">
        <v>1000</v>
      </c>
      <c r="F10" s="41">
        <v>1000</v>
      </c>
      <c r="G10" s="41">
        <v>1300</v>
      </c>
      <c r="H10" s="41">
        <v>1000</v>
      </c>
      <c r="I10" s="41">
        <v>1000</v>
      </c>
      <c r="J10" s="41">
        <v>1300</v>
      </c>
      <c r="K10" s="42">
        <v>1000</v>
      </c>
      <c r="L10" s="92" t="s">
        <v>9</v>
      </c>
      <c r="M10" s="33" t="s">
        <v>14</v>
      </c>
      <c r="N10" s="41">
        <v>1000</v>
      </c>
      <c r="O10" s="41">
        <v>1100</v>
      </c>
      <c r="P10" s="41">
        <v>1100</v>
      </c>
      <c r="Q10" s="41">
        <v>1200</v>
      </c>
      <c r="R10" s="41">
        <v>1200</v>
      </c>
      <c r="S10" s="41">
        <v>1000</v>
      </c>
      <c r="T10" s="42">
        <v>1000</v>
      </c>
    </row>
    <row r="11" spans="2:20" ht="17.25" customHeight="1" x14ac:dyDescent="0.2">
      <c r="B11" s="32" t="s">
        <v>53</v>
      </c>
      <c r="C11" s="33" t="s">
        <v>14</v>
      </c>
      <c r="D11" s="41">
        <v>200</v>
      </c>
      <c r="E11" s="41">
        <v>300</v>
      </c>
      <c r="F11" s="41">
        <v>200</v>
      </c>
      <c r="G11" s="41">
        <v>300</v>
      </c>
      <c r="H11" s="41">
        <v>200</v>
      </c>
      <c r="I11" s="41">
        <v>250</v>
      </c>
      <c r="J11" s="41">
        <v>300</v>
      </c>
      <c r="K11" s="42">
        <v>200</v>
      </c>
      <c r="L11" s="92" t="s">
        <v>53</v>
      </c>
      <c r="M11" s="33" t="s">
        <v>14</v>
      </c>
      <c r="N11" s="41">
        <v>250</v>
      </c>
      <c r="O11" s="41">
        <v>350</v>
      </c>
      <c r="P11" s="41">
        <v>350</v>
      </c>
      <c r="Q11" s="41">
        <v>350</v>
      </c>
      <c r="R11" s="41">
        <v>500</v>
      </c>
      <c r="S11" s="41">
        <v>500</v>
      </c>
      <c r="T11" s="42">
        <v>400</v>
      </c>
    </row>
    <row r="12" spans="2:20" ht="17.25" customHeight="1" x14ac:dyDescent="0.2">
      <c r="B12" s="32" t="s">
        <v>73</v>
      </c>
      <c r="C12" s="33" t="s">
        <v>15</v>
      </c>
      <c r="D12" s="41">
        <v>1000</v>
      </c>
      <c r="E12" s="41">
        <v>2000</v>
      </c>
      <c r="F12" s="41">
        <v>500</v>
      </c>
      <c r="G12" s="41">
        <v>2500</v>
      </c>
      <c r="H12" s="41">
        <v>2500</v>
      </c>
      <c r="I12" s="41">
        <v>2000</v>
      </c>
      <c r="J12" s="41">
        <v>2500</v>
      </c>
      <c r="K12" s="42">
        <v>2000</v>
      </c>
      <c r="L12" s="92" t="s">
        <v>73</v>
      </c>
      <c r="M12" s="33" t="s">
        <v>15</v>
      </c>
      <c r="N12" s="41">
        <v>2500</v>
      </c>
      <c r="O12" s="41">
        <v>6000</v>
      </c>
      <c r="P12" s="41">
        <v>4500</v>
      </c>
      <c r="Q12" s="41">
        <v>10000</v>
      </c>
      <c r="R12" s="41">
        <v>7500</v>
      </c>
      <c r="S12" s="41">
        <v>5000</v>
      </c>
      <c r="T12" s="42">
        <v>4000</v>
      </c>
    </row>
    <row r="13" spans="2:20" ht="17.25" customHeight="1" x14ac:dyDescent="0.2">
      <c r="B13" s="32" t="s">
        <v>126</v>
      </c>
      <c r="C13" s="33" t="s">
        <v>15</v>
      </c>
      <c r="D13" s="41">
        <v>200</v>
      </c>
      <c r="E13" s="41">
        <v>300</v>
      </c>
      <c r="F13" s="41">
        <v>100</v>
      </c>
      <c r="G13" s="41">
        <v>300</v>
      </c>
      <c r="H13" s="41">
        <v>300</v>
      </c>
      <c r="I13" s="41">
        <v>300</v>
      </c>
      <c r="J13" s="41">
        <v>300</v>
      </c>
      <c r="K13" s="42">
        <v>300</v>
      </c>
      <c r="L13" s="92" t="s">
        <v>126</v>
      </c>
      <c r="M13" s="33" t="s">
        <v>15</v>
      </c>
      <c r="N13" s="41">
        <v>300</v>
      </c>
      <c r="O13" s="41">
        <v>300</v>
      </c>
      <c r="P13" s="41">
        <v>200</v>
      </c>
      <c r="Q13" s="41">
        <v>500</v>
      </c>
      <c r="R13" s="41">
        <v>400</v>
      </c>
      <c r="S13" s="41">
        <v>300</v>
      </c>
      <c r="T13" s="42">
        <v>200</v>
      </c>
    </row>
    <row r="14" spans="2:20" ht="17.25" customHeight="1" x14ac:dyDescent="0.2">
      <c r="B14" s="32" t="s">
        <v>74</v>
      </c>
      <c r="C14" s="33" t="s">
        <v>15</v>
      </c>
      <c r="D14" s="41">
        <v>100</v>
      </c>
      <c r="E14" s="41">
        <v>100</v>
      </c>
      <c r="F14" s="41">
        <v>100</v>
      </c>
      <c r="G14" s="41">
        <v>200</v>
      </c>
      <c r="H14" s="41">
        <v>200</v>
      </c>
      <c r="I14" s="41">
        <v>200</v>
      </c>
      <c r="J14" s="41">
        <v>200</v>
      </c>
      <c r="K14" s="42">
        <v>200</v>
      </c>
      <c r="L14" s="92" t="s">
        <v>74</v>
      </c>
      <c r="M14" s="33" t="s">
        <v>15</v>
      </c>
      <c r="N14" s="41">
        <v>200</v>
      </c>
      <c r="O14" s="41">
        <v>300</v>
      </c>
      <c r="P14" s="41">
        <v>200</v>
      </c>
      <c r="Q14" s="41">
        <v>300</v>
      </c>
      <c r="R14" s="41">
        <v>300</v>
      </c>
      <c r="S14" s="41">
        <v>200</v>
      </c>
      <c r="T14" s="42">
        <v>200</v>
      </c>
    </row>
    <row r="15" spans="2:20" ht="17.25" customHeight="1" x14ac:dyDescent="0.2">
      <c r="B15" s="32" t="s">
        <v>75</v>
      </c>
      <c r="C15" s="33" t="s">
        <v>15</v>
      </c>
      <c r="D15" s="41">
        <v>600</v>
      </c>
      <c r="E15" s="41">
        <v>500</v>
      </c>
      <c r="F15" s="41">
        <v>300</v>
      </c>
      <c r="G15" s="41">
        <v>500</v>
      </c>
      <c r="H15" s="41">
        <v>500</v>
      </c>
      <c r="I15" s="41">
        <v>500</v>
      </c>
      <c r="J15" s="41">
        <v>500</v>
      </c>
      <c r="K15" s="42">
        <v>500</v>
      </c>
      <c r="L15" s="92" t="s">
        <v>75</v>
      </c>
      <c r="M15" s="33" t="s">
        <v>15</v>
      </c>
      <c r="N15" s="41">
        <v>500</v>
      </c>
      <c r="O15" s="41">
        <v>600</v>
      </c>
      <c r="P15" s="41">
        <v>500</v>
      </c>
      <c r="Q15" s="41">
        <v>1200</v>
      </c>
      <c r="R15" s="41">
        <v>800</v>
      </c>
      <c r="S15" s="41">
        <v>600</v>
      </c>
      <c r="T15" s="42">
        <v>500</v>
      </c>
    </row>
    <row r="16" spans="2:20" ht="17.25" customHeight="1" x14ac:dyDescent="0.2">
      <c r="B16" s="25" t="s">
        <v>42</v>
      </c>
      <c r="C16" s="33" t="s">
        <v>15</v>
      </c>
      <c r="D16" s="41">
        <v>2000</v>
      </c>
      <c r="E16" s="41">
        <v>1000</v>
      </c>
      <c r="F16" s="41">
        <v>2000</v>
      </c>
      <c r="G16" s="41">
        <v>1500</v>
      </c>
      <c r="H16" s="41">
        <v>1200</v>
      </c>
      <c r="I16" s="41">
        <v>1200</v>
      </c>
      <c r="J16" s="41">
        <v>1500</v>
      </c>
      <c r="K16" s="42">
        <v>1200</v>
      </c>
      <c r="L16" s="93" t="s">
        <v>42</v>
      </c>
      <c r="M16" s="33" t="s">
        <v>15</v>
      </c>
      <c r="N16" s="41">
        <v>1200</v>
      </c>
      <c r="O16" s="41">
        <v>1300</v>
      </c>
      <c r="P16" s="41">
        <v>1300</v>
      </c>
      <c r="Q16" s="41">
        <v>1300</v>
      </c>
      <c r="R16" s="41">
        <v>1300</v>
      </c>
      <c r="S16" s="41">
        <v>1300</v>
      </c>
      <c r="T16" s="42">
        <v>1300</v>
      </c>
    </row>
    <row r="17" spans="2:20" ht="17.25" customHeight="1" x14ac:dyDescent="0.2">
      <c r="B17" s="25" t="s">
        <v>31</v>
      </c>
      <c r="C17" s="33" t="s">
        <v>15</v>
      </c>
      <c r="D17" s="41">
        <v>50000</v>
      </c>
      <c r="E17" s="41">
        <v>35000</v>
      </c>
      <c r="F17" s="41">
        <v>24500</v>
      </c>
      <c r="G17" s="41">
        <v>50000</v>
      </c>
      <c r="H17" s="41">
        <v>30000</v>
      </c>
      <c r="I17" s="41">
        <v>40000</v>
      </c>
      <c r="J17" s="41">
        <v>50000</v>
      </c>
      <c r="K17" s="42">
        <v>30000</v>
      </c>
      <c r="L17" s="93" t="s">
        <v>31</v>
      </c>
      <c r="M17" s="33" t="s">
        <v>15</v>
      </c>
      <c r="N17" s="41">
        <v>40000</v>
      </c>
      <c r="O17" s="41">
        <v>14000</v>
      </c>
      <c r="P17" s="41">
        <v>14000</v>
      </c>
      <c r="Q17" s="41">
        <v>10000</v>
      </c>
      <c r="R17" s="41">
        <v>16000</v>
      </c>
      <c r="S17" s="41">
        <v>15000</v>
      </c>
      <c r="T17" s="42">
        <v>14000</v>
      </c>
    </row>
    <row r="18" spans="2:20" ht="17.25" customHeight="1" x14ac:dyDescent="0.2">
      <c r="B18" s="25" t="s">
        <v>127</v>
      </c>
      <c r="C18" s="33" t="s">
        <v>15</v>
      </c>
      <c r="D18" s="41">
        <v>2000</v>
      </c>
      <c r="E18" s="41">
        <v>2000</v>
      </c>
      <c r="F18" s="41">
        <v>2000</v>
      </c>
      <c r="G18" s="41">
        <v>6000</v>
      </c>
      <c r="H18" s="41">
        <v>4000</v>
      </c>
      <c r="I18" s="41">
        <v>4000</v>
      </c>
      <c r="J18" s="41">
        <v>6000</v>
      </c>
      <c r="K18" s="42">
        <v>4000</v>
      </c>
      <c r="L18" s="93" t="s">
        <v>127</v>
      </c>
      <c r="M18" s="33" t="s">
        <v>15</v>
      </c>
      <c r="N18" s="41">
        <v>4000</v>
      </c>
      <c r="O18" s="41">
        <v>3000</v>
      </c>
      <c r="P18" s="41">
        <v>2500</v>
      </c>
      <c r="Q18" s="41">
        <v>5000</v>
      </c>
      <c r="R18" s="41">
        <v>5500</v>
      </c>
      <c r="S18" s="41">
        <v>5500</v>
      </c>
      <c r="T18" s="42">
        <v>3500</v>
      </c>
    </row>
    <row r="19" spans="2:20" ht="17.25" customHeight="1" x14ac:dyDescent="0.2">
      <c r="B19" s="32" t="s">
        <v>59</v>
      </c>
      <c r="C19" s="33" t="s">
        <v>15</v>
      </c>
      <c r="D19" s="41">
        <v>200</v>
      </c>
      <c r="E19" s="41">
        <v>200</v>
      </c>
      <c r="F19" s="94">
        <v>0</v>
      </c>
      <c r="G19" s="41">
        <v>500</v>
      </c>
      <c r="H19" s="41">
        <v>500</v>
      </c>
      <c r="I19" s="41">
        <v>500</v>
      </c>
      <c r="J19" s="41">
        <v>500</v>
      </c>
      <c r="K19" s="42">
        <v>500</v>
      </c>
      <c r="L19" s="92" t="s">
        <v>59</v>
      </c>
      <c r="M19" s="33" t="s">
        <v>15</v>
      </c>
      <c r="N19" s="41">
        <v>500</v>
      </c>
      <c r="O19" s="41">
        <v>400</v>
      </c>
      <c r="P19" s="41">
        <v>300</v>
      </c>
      <c r="Q19" s="41">
        <v>500</v>
      </c>
      <c r="R19" s="41">
        <v>500</v>
      </c>
      <c r="S19" s="41">
        <v>400</v>
      </c>
      <c r="T19" s="42">
        <v>300</v>
      </c>
    </row>
    <row r="20" spans="2:20" ht="17.25" customHeight="1" x14ac:dyDescent="0.2">
      <c r="B20" s="32" t="s">
        <v>16</v>
      </c>
      <c r="C20" s="33" t="s">
        <v>15</v>
      </c>
      <c r="D20" s="95">
        <v>2</v>
      </c>
      <c r="E20" s="95">
        <v>2</v>
      </c>
      <c r="F20" s="95">
        <v>2</v>
      </c>
      <c r="G20" s="95">
        <v>2</v>
      </c>
      <c r="H20" s="95">
        <v>1</v>
      </c>
      <c r="I20" s="95">
        <v>1.5</v>
      </c>
      <c r="J20" s="95">
        <v>2</v>
      </c>
      <c r="K20" s="96">
        <v>1</v>
      </c>
      <c r="L20" s="97" t="s">
        <v>16</v>
      </c>
      <c r="M20" s="49" t="s">
        <v>15</v>
      </c>
      <c r="N20" s="95">
        <v>1.5</v>
      </c>
      <c r="O20" s="95">
        <v>2</v>
      </c>
      <c r="P20" s="95">
        <v>2</v>
      </c>
      <c r="Q20" s="95">
        <v>3</v>
      </c>
      <c r="R20" s="95">
        <v>1.6</v>
      </c>
      <c r="S20" s="95">
        <v>1.6</v>
      </c>
      <c r="T20" s="96">
        <v>1</v>
      </c>
    </row>
    <row r="21" spans="2:20" ht="17.25" customHeight="1" x14ac:dyDescent="0.2">
      <c r="B21" s="32" t="s">
        <v>76</v>
      </c>
      <c r="C21" s="33" t="s">
        <v>15</v>
      </c>
      <c r="D21" s="41">
        <v>100</v>
      </c>
      <c r="E21" s="41">
        <v>50</v>
      </c>
      <c r="F21" s="50">
        <v>0</v>
      </c>
      <c r="G21" s="41">
        <v>75</v>
      </c>
      <c r="H21" s="41">
        <v>75</v>
      </c>
      <c r="I21" s="41">
        <v>75</v>
      </c>
      <c r="J21" s="41">
        <v>75</v>
      </c>
      <c r="K21" s="42">
        <v>75</v>
      </c>
      <c r="L21" s="92" t="s">
        <v>76</v>
      </c>
      <c r="M21" s="33" t="s">
        <v>15</v>
      </c>
      <c r="N21" s="41">
        <v>75</v>
      </c>
      <c r="O21" s="41">
        <v>150</v>
      </c>
      <c r="P21" s="41">
        <v>100</v>
      </c>
      <c r="Q21" s="41">
        <v>200</v>
      </c>
      <c r="R21" s="41">
        <v>200</v>
      </c>
      <c r="S21" s="41">
        <v>175</v>
      </c>
      <c r="T21" s="42">
        <v>150</v>
      </c>
    </row>
    <row r="22" spans="2:20" ht="17.25" customHeight="1" x14ac:dyDescent="0.2">
      <c r="B22" s="32" t="s">
        <v>77</v>
      </c>
      <c r="C22" s="33" t="s">
        <v>15</v>
      </c>
      <c r="D22" s="41">
        <v>5000</v>
      </c>
      <c r="E22" s="41">
        <v>5000</v>
      </c>
      <c r="F22" s="94">
        <v>0</v>
      </c>
      <c r="G22" s="110" t="s">
        <v>20</v>
      </c>
      <c r="H22" s="110" t="s">
        <v>20</v>
      </c>
      <c r="I22" s="110" t="s">
        <v>20</v>
      </c>
      <c r="J22" s="110" t="s">
        <v>20</v>
      </c>
      <c r="K22" s="110" t="s">
        <v>20</v>
      </c>
      <c r="L22" s="110" t="s">
        <v>20</v>
      </c>
      <c r="M22" s="110" t="s">
        <v>20</v>
      </c>
      <c r="N22" s="110" t="s">
        <v>20</v>
      </c>
      <c r="O22" s="110" t="s">
        <v>20</v>
      </c>
      <c r="P22" s="110" t="s">
        <v>20</v>
      </c>
      <c r="Q22" s="110" t="s">
        <v>20</v>
      </c>
      <c r="R22" s="110" t="s">
        <v>20</v>
      </c>
      <c r="S22" s="110" t="s">
        <v>20</v>
      </c>
      <c r="T22" s="110" t="s">
        <v>20</v>
      </c>
    </row>
    <row r="23" spans="2:20" ht="17.25" customHeight="1" x14ac:dyDescent="0.2">
      <c r="B23" s="32" t="s">
        <v>128</v>
      </c>
      <c r="C23" s="33" t="s">
        <v>15</v>
      </c>
      <c r="D23" s="50">
        <v>0</v>
      </c>
      <c r="E23" s="41">
        <v>10</v>
      </c>
      <c r="F23" s="50">
        <v>0</v>
      </c>
      <c r="G23" s="41">
        <v>20</v>
      </c>
      <c r="H23" s="41">
        <v>10</v>
      </c>
      <c r="I23" s="41">
        <v>5</v>
      </c>
      <c r="J23" s="41">
        <v>20</v>
      </c>
      <c r="K23" s="42">
        <v>10</v>
      </c>
      <c r="L23" s="92" t="s">
        <v>128</v>
      </c>
      <c r="M23" s="33" t="s">
        <v>15</v>
      </c>
      <c r="N23" s="41">
        <v>5</v>
      </c>
      <c r="O23" s="41">
        <v>20</v>
      </c>
      <c r="P23" s="41">
        <v>20</v>
      </c>
      <c r="Q23" s="41">
        <v>30</v>
      </c>
      <c r="R23" s="41">
        <v>20</v>
      </c>
      <c r="S23" s="41">
        <v>20</v>
      </c>
      <c r="T23" s="42">
        <v>10</v>
      </c>
    </row>
    <row r="24" spans="2:20" ht="17.25" customHeight="1" x14ac:dyDescent="0.2">
      <c r="B24" s="32" t="s">
        <v>63</v>
      </c>
      <c r="C24" s="33" t="s">
        <v>15</v>
      </c>
      <c r="D24" s="41">
        <v>1000</v>
      </c>
      <c r="E24" s="41">
        <v>1000</v>
      </c>
      <c r="F24" s="41">
        <v>1000</v>
      </c>
      <c r="G24" s="41">
        <v>6000</v>
      </c>
      <c r="H24" s="41">
        <v>6000</v>
      </c>
      <c r="I24" s="41">
        <v>6000</v>
      </c>
      <c r="J24" s="41">
        <v>6000</v>
      </c>
      <c r="K24" s="42">
        <v>6000</v>
      </c>
      <c r="L24" s="92" t="s">
        <v>63</v>
      </c>
      <c r="M24" s="33" t="s">
        <v>15</v>
      </c>
      <c r="N24" s="41">
        <v>6000</v>
      </c>
      <c r="O24" s="41">
        <v>4000</v>
      </c>
      <c r="P24" s="41">
        <v>4000</v>
      </c>
      <c r="Q24" s="41">
        <v>5000</v>
      </c>
      <c r="R24" s="41">
        <v>4000</v>
      </c>
      <c r="S24" s="41">
        <v>4000</v>
      </c>
      <c r="T24" s="42">
        <v>4000</v>
      </c>
    </row>
    <row r="25" spans="2:20" ht="17.25" customHeight="1" x14ac:dyDescent="0.2">
      <c r="B25" s="32" t="s">
        <v>64</v>
      </c>
      <c r="C25" s="33" t="s">
        <v>15</v>
      </c>
      <c r="D25" s="41">
        <v>250</v>
      </c>
      <c r="E25" s="41">
        <v>250</v>
      </c>
      <c r="F25" s="41">
        <v>250</v>
      </c>
      <c r="G25" s="41">
        <v>800</v>
      </c>
      <c r="H25" s="41">
        <v>800</v>
      </c>
      <c r="I25" s="41">
        <v>800</v>
      </c>
      <c r="J25" s="41">
        <v>800</v>
      </c>
      <c r="K25" s="42">
        <v>600</v>
      </c>
      <c r="L25" s="92" t="s">
        <v>64</v>
      </c>
      <c r="M25" s="33" t="s">
        <v>15</v>
      </c>
      <c r="N25" s="41">
        <v>800</v>
      </c>
      <c r="O25" s="41">
        <v>1600</v>
      </c>
      <c r="P25" s="41">
        <v>1600</v>
      </c>
      <c r="Q25" s="41">
        <v>1000</v>
      </c>
      <c r="R25" s="41">
        <v>1600</v>
      </c>
      <c r="S25" s="41">
        <v>1600</v>
      </c>
      <c r="T25" s="42">
        <v>1600</v>
      </c>
    </row>
    <row r="26" spans="2:20" ht="17.25" customHeight="1" x14ac:dyDescent="0.2">
      <c r="B26" s="32" t="s">
        <v>65</v>
      </c>
      <c r="C26" s="33" t="s">
        <v>15</v>
      </c>
      <c r="D26" s="41">
        <v>5000</v>
      </c>
      <c r="E26" s="41">
        <v>5000</v>
      </c>
      <c r="F26" s="41">
        <v>5000</v>
      </c>
      <c r="G26" s="41">
        <v>6000</v>
      </c>
      <c r="H26" s="41">
        <v>6000</v>
      </c>
      <c r="I26" s="41">
        <v>6000</v>
      </c>
      <c r="J26" s="41">
        <v>6000</v>
      </c>
      <c r="K26" s="42">
        <v>6000</v>
      </c>
      <c r="L26" s="92" t="s">
        <v>65</v>
      </c>
      <c r="M26" s="33" t="s">
        <v>15</v>
      </c>
      <c r="N26" s="41">
        <v>6000</v>
      </c>
      <c r="O26" s="41">
        <v>10000</v>
      </c>
      <c r="P26" s="41">
        <v>10000</v>
      </c>
      <c r="Q26" s="41">
        <v>10000</v>
      </c>
      <c r="R26" s="41">
        <v>10000</v>
      </c>
      <c r="S26" s="41">
        <v>10000</v>
      </c>
      <c r="T26" s="42">
        <v>10000</v>
      </c>
    </row>
    <row r="27" spans="2:20" ht="17.25" customHeight="1" x14ac:dyDescent="0.2">
      <c r="B27" s="32" t="s">
        <v>66</v>
      </c>
      <c r="C27" s="33" t="s">
        <v>15</v>
      </c>
      <c r="D27" s="41">
        <v>10000</v>
      </c>
      <c r="E27" s="41">
        <v>10000</v>
      </c>
      <c r="F27" s="41">
        <v>7000</v>
      </c>
      <c r="G27" s="41">
        <v>6000</v>
      </c>
      <c r="H27" s="41">
        <v>6000</v>
      </c>
      <c r="I27" s="41">
        <v>7000</v>
      </c>
      <c r="J27" s="41">
        <v>6000</v>
      </c>
      <c r="K27" s="42">
        <v>6000</v>
      </c>
      <c r="L27" s="92" t="s">
        <v>66</v>
      </c>
      <c r="M27" s="33" t="s">
        <v>15</v>
      </c>
      <c r="N27" s="41">
        <v>7000</v>
      </c>
      <c r="O27" s="41">
        <v>12000</v>
      </c>
      <c r="P27" s="41">
        <v>12000</v>
      </c>
      <c r="Q27" s="41">
        <v>12000</v>
      </c>
      <c r="R27" s="41">
        <v>12000</v>
      </c>
      <c r="S27" s="41">
        <v>12000</v>
      </c>
      <c r="T27" s="42">
        <v>12000</v>
      </c>
    </row>
    <row r="28" spans="2:20" ht="17.25" customHeight="1" x14ac:dyDescent="0.2">
      <c r="B28" s="32" t="s">
        <v>10</v>
      </c>
      <c r="C28" s="33" t="s">
        <v>15</v>
      </c>
      <c r="D28" s="41">
        <v>50</v>
      </c>
      <c r="E28" s="41">
        <v>50</v>
      </c>
      <c r="F28" s="41">
        <v>50</v>
      </c>
      <c r="G28" s="41">
        <v>25</v>
      </c>
      <c r="H28" s="41">
        <v>15</v>
      </c>
      <c r="I28" s="41">
        <v>15</v>
      </c>
      <c r="J28" s="41">
        <v>25</v>
      </c>
      <c r="K28" s="42">
        <v>15</v>
      </c>
      <c r="L28" s="92" t="s">
        <v>10</v>
      </c>
      <c r="M28" s="33" t="s">
        <v>15</v>
      </c>
      <c r="N28" s="41">
        <v>15</v>
      </c>
      <c r="O28" s="50" t="s">
        <v>20</v>
      </c>
      <c r="P28" s="50" t="s">
        <v>20</v>
      </c>
      <c r="Q28" s="50" t="s">
        <v>20</v>
      </c>
      <c r="R28" s="50" t="s">
        <v>20</v>
      </c>
      <c r="S28" s="50" t="s">
        <v>20</v>
      </c>
      <c r="T28" s="50" t="s">
        <v>20</v>
      </c>
    </row>
    <row r="29" spans="2:20" ht="17.25" customHeight="1" x14ac:dyDescent="0.2">
      <c r="B29" s="32" t="s">
        <v>11</v>
      </c>
      <c r="C29" s="33" t="s">
        <v>15</v>
      </c>
      <c r="D29" s="41">
        <v>70</v>
      </c>
      <c r="E29" s="41">
        <v>70</v>
      </c>
      <c r="F29" s="41">
        <v>70</v>
      </c>
      <c r="G29" s="41">
        <v>100</v>
      </c>
      <c r="H29" s="41">
        <v>100</v>
      </c>
      <c r="I29" s="41">
        <v>100</v>
      </c>
      <c r="J29" s="41">
        <v>100</v>
      </c>
      <c r="K29" s="42">
        <v>100</v>
      </c>
      <c r="L29" s="92" t="s">
        <v>11</v>
      </c>
      <c r="M29" s="33" t="s">
        <v>15</v>
      </c>
      <c r="N29" s="41">
        <v>100</v>
      </c>
      <c r="O29" s="41">
        <v>125</v>
      </c>
      <c r="P29" s="41">
        <v>125</v>
      </c>
      <c r="Q29" s="41">
        <v>200</v>
      </c>
      <c r="R29" s="41">
        <v>125</v>
      </c>
      <c r="S29" s="41">
        <v>125</v>
      </c>
      <c r="T29" s="42">
        <v>125</v>
      </c>
    </row>
    <row r="30" spans="2:20" ht="17.25" customHeight="1" x14ac:dyDescent="0.2">
      <c r="B30" s="32" t="s">
        <v>12</v>
      </c>
      <c r="C30" s="33" t="s">
        <v>15</v>
      </c>
      <c r="D30" s="50">
        <v>0</v>
      </c>
      <c r="E30" s="41">
        <v>50</v>
      </c>
      <c r="F30" s="50">
        <v>0</v>
      </c>
      <c r="G30" s="41">
        <v>25</v>
      </c>
      <c r="H30" s="41">
        <v>25</v>
      </c>
      <c r="I30" s="41">
        <v>25</v>
      </c>
      <c r="J30" s="41">
        <v>25</v>
      </c>
      <c r="K30" s="42">
        <v>25</v>
      </c>
      <c r="L30" s="92" t="s">
        <v>12</v>
      </c>
      <c r="M30" s="33" t="s">
        <v>15</v>
      </c>
      <c r="N30" s="41">
        <v>25</v>
      </c>
      <c r="O30" s="41">
        <v>30</v>
      </c>
      <c r="P30" s="41">
        <v>30</v>
      </c>
      <c r="Q30" s="41">
        <v>30</v>
      </c>
      <c r="R30" s="41">
        <v>30</v>
      </c>
      <c r="S30" s="41">
        <v>30</v>
      </c>
      <c r="T30" s="42">
        <v>30</v>
      </c>
    </row>
    <row r="31" spans="2:20" hidden="1" x14ac:dyDescent="0.2">
      <c r="B31" s="208" t="s">
        <v>34</v>
      </c>
      <c r="C31" s="209"/>
      <c r="D31" s="243" t="s">
        <v>40</v>
      </c>
      <c r="E31" s="207"/>
      <c r="F31" s="207"/>
      <c r="G31" s="207"/>
      <c r="H31" s="207"/>
      <c r="I31" s="207"/>
      <c r="J31" s="207"/>
      <c r="K31" s="280"/>
      <c r="L31" s="208" t="s">
        <v>34</v>
      </c>
      <c r="M31" s="209"/>
      <c r="N31" s="243" t="s">
        <v>40</v>
      </c>
      <c r="O31" s="207"/>
      <c r="P31" s="207"/>
      <c r="Q31" s="207"/>
      <c r="R31" s="207"/>
      <c r="S31" s="207"/>
      <c r="T31" s="280"/>
    </row>
    <row r="32" spans="2:20" s="5" customFormat="1" ht="71.25" hidden="1" customHeight="1" outlineLevel="1" x14ac:dyDescent="0.2">
      <c r="B32" s="215" t="s">
        <v>49</v>
      </c>
      <c r="C32" s="216"/>
      <c r="D32" s="117">
        <f>свод!H50</f>
        <v>0</v>
      </c>
      <c r="E32" s="117">
        <f>свод!H51</f>
        <v>0</v>
      </c>
      <c r="F32" s="117">
        <f>свод!H52</f>
        <v>0</v>
      </c>
      <c r="G32" s="117">
        <f>свод!H53</f>
        <v>0</v>
      </c>
      <c r="H32" s="117">
        <f>свод!H54</f>
        <v>0</v>
      </c>
      <c r="I32" s="117">
        <f>свод!H55</f>
        <v>0</v>
      </c>
      <c r="J32" s="117">
        <f>свод!H56</f>
        <v>0</v>
      </c>
      <c r="K32" s="117">
        <f>свод!H57</f>
        <v>0</v>
      </c>
      <c r="L32" s="117" t="s">
        <v>49</v>
      </c>
      <c r="M32" s="117"/>
      <c r="N32" s="117">
        <f>свод!H58</f>
        <v>0</v>
      </c>
      <c r="O32" s="117">
        <f>свод!H59</f>
        <v>0</v>
      </c>
      <c r="P32" s="117">
        <f>свод!H60</f>
        <v>0</v>
      </c>
      <c r="Q32" s="117">
        <f>свод!H61</f>
        <v>0</v>
      </c>
      <c r="R32" s="117">
        <f>свод!H62</f>
        <v>0</v>
      </c>
      <c r="S32" s="117">
        <f>свод!H63</f>
        <v>0</v>
      </c>
      <c r="T32" s="117">
        <f>свод!H64</f>
        <v>0</v>
      </c>
    </row>
    <row r="33" spans="2:20" s="5" customFormat="1" ht="57" customHeight="1" collapsed="1" x14ac:dyDescent="0.2">
      <c r="B33" s="215" t="s">
        <v>238</v>
      </c>
      <c r="C33" s="216"/>
      <c r="D33" s="117">
        <f>свод!K89</f>
        <v>2041.5414077835667</v>
      </c>
      <c r="E33" s="117">
        <f>свод!K90</f>
        <v>1931.6039036516297</v>
      </c>
      <c r="F33" s="117">
        <f>свод!K91</f>
        <v>1536.7769016140317</v>
      </c>
      <c r="G33" s="117">
        <f>свод!K92</f>
        <v>2163.7673534115456</v>
      </c>
      <c r="H33" s="117">
        <f>свод!K93</f>
        <v>1893.9612214416743</v>
      </c>
      <c r="I33" s="117">
        <f>свод!K94</f>
        <v>1925.5316489966096</v>
      </c>
      <c r="J33" s="117">
        <f>свод!K95</f>
        <v>2163.7673534115456</v>
      </c>
      <c r="K33" s="117">
        <f>свод!K96</f>
        <v>1841.337514641674</v>
      </c>
      <c r="L33" s="117" t="s">
        <v>238</v>
      </c>
      <c r="M33" s="117"/>
      <c r="N33" s="117">
        <f>свод!K97</f>
        <v>1970.7934496366095</v>
      </c>
      <c r="O33" s="117">
        <f>свод!K98</f>
        <v>2309.2730244007503</v>
      </c>
      <c r="P33" s="117">
        <f>свод!K99</f>
        <v>2135.6183796369855</v>
      </c>
      <c r="Q33" s="117">
        <f>свод!K100</f>
        <v>2799.4805670425058</v>
      </c>
      <c r="R33" s="117">
        <f>свод!K101</f>
        <v>2585.1952337464813</v>
      </c>
      <c r="S33" s="117">
        <f>свод!K102</f>
        <v>2273.8744233788593</v>
      </c>
      <c r="T33" s="117">
        <f>свод!K103</f>
        <v>2086.8786505710655</v>
      </c>
    </row>
    <row r="34" spans="2:20" ht="15.75" x14ac:dyDescent="0.25">
      <c r="B34" s="10" t="s">
        <v>32</v>
      </c>
      <c r="C34" s="11"/>
      <c r="D34" s="11"/>
      <c r="E34" s="11"/>
      <c r="F34" s="11"/>
      <c r="G34" s="11"/>
      <c r="H34" s="11"/>
      <c r="I34" s="11"/>
      <c r="J34" s="11"/>
      <c r="K34" s="11"/>
      <c r="L34" s="10" t="s">
        <v>32</v>
      </c>
      <c r="M34" s="11"/>
      <c r="O34" s="11"/>
      <c r="P34" s="11"/>
      <c r="Q34" s="11"/>
      <c r="R34" s="11"/>
      <c r="S34" s="11"/>
      <c r="T34" s="11"/>
    </row>
    <row r="35" spans="2:20" ht="15" customHeight="1" x14ac:dyDescent="0.25">
      <c r="B35" s="10" t="s">
        <v>33</v>
      </c>
      <c r="C35" s="11"/>
      <c r="D35" s="11"/>
      <c r="E35" s="11"/>
      <c r="F35" s="11"/>
      <c r="G35" s="11"/>
      <c r="H35" s="11"/>
      <c r="I35" s="11"/>
      <c r="J35" s="11"/>
      <c r="K35" s="11"/>
      <c r="L35" s="10" t="s">
        <v>33</v>
      </c>
      <c r="M35" s="11"/>
      <c r="O35" s="11"/>
      <c r="P35" s="11"/>
      <c r="Q35" s="11"/>
      <c r="R35" s="11"/>
      <c r="S35" s="11"/>
      <c r="T35" s="11"/>
    </row>
    <row r="36" spans="2:20" ht="15.75" hidden="1" x14ac:dyDescent="0.25">
      <c r="B36" s="10" t="s">
        <v>28</v>
      </c>
      <c r="C36" s="11"/>
      <c r="D36" s="11"/>
      <c r="E36" s="11"/>
      <c r="F36" s="11"/>
      <c r="G36" s="11"/>
      <c r="H36" s="11"/>
      <c r="I36" s="11"/>
      <c r="J36" s="11"/>
      <c r="K36" s="11"/>
      <c r="L36" s="10" t="s">
        <v>28</v>
      </c>
      <c r="M36" s="11"/>
      <c r="O36" s="11"/>
      <c r="P36" s="11"/>
      <c r="Q36" s="11"/>
      <c r="R36" s="11"/>
      <c r="S36" s="11"/>
      <c r="T36" s="11"/>
    </row>
    <row r="37" spans="2:20" ht="15.75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</sheetData>
  <mergeCells count="20">
    <mergeCell ref="B33:C33"/>
    <mergeCell ref="B1:K1"/>
    <mergeCell ref="B2:K2"/>
    <mergeCell ref="B3:K3"/>
    <mergeCell ref="B4:K4"/>
    <mergeCell ref="B5:K5"/>
    <mergeCell ref="B32:C32"/>
    <mergeCell ref="L1:T1"/>
    <mergeCell ref="L2:T2"/>
    <mergeCell ref="L3:T3"/>
    <mergeCell ref="L4:T4"/>
    <mergeCell ref="L5:T5"/>
    <mergeCell ref="N31:T31"/>
    <mergeCell ref="L7:T7"/>
    <mergeCell ref="L6:T6"/>
    <mergeCell ref="B31:C31"/>
    <mergeCell ref="B6:K6"/>
    <mergeCell ref="D31:K31"/>
    <mergeCell ref="B7:K7"/>
    <mergeCell ref="L31:M31"/>
  </mergeCells>
  <hyperlinks>
    <hyperlink ref="B5" r:id="rId1" xr:uid="{00000000-0004-0000-0700-000000000000}"/>
    <hyperlink ref="L5" r:id="rId2" xr:uid="{00000000-0004-0000-0700-000001000000}"/>
  </hyperlinks>
  <printOptions horizontalCentered="1" verticalCentered="1"/>
  <pageMargins left="0" right="0" top="0.19685039370078741" bottom="0.19685039370078741" header="0" footer="0"/>
  <pageSetup paperSize="9" scale="50" fitToWidth="2" orientation="landscape" r:id="rId3"/>
  <colBreaks count="1" manualBreakCount="1">
    <brk id="13" max="3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50"/>
  <sheetViews>
    <sheetView showGridLines="0" topLeftCell="A6" zoomScale="80" zoomScaleNormal="80" zoomScaleSheetLayoutView="90" workbookViewId="0">
      <selection activeCell="C56" sqref="C56"/>
    </sheetView>
  </sheetViews>
  <sheetFormatPr defaultColWidth="9.140625" defaultRowHeight="14.25" x14ac:dyDescent="0.2"/>
  <cols>
    <col min="1" max="1" width="9.140625" style="1"/>
    <col min="2" max="2" width="41.140625" style="1" customWidth="1"/>
    <col min="3" max="3" width="14" style="1" customWidth="1"/>
    <col min="4" max="4" width="15.140625" style="1" hidden="1" customWidth="1"/>
    <col min="5" max="5" width="14.140625" style="1" hidden="1" customWidth="1"/>
    <col min="6" max="6" width="12.7109375" style="1" customWidth="1"/>
    <col min="7" max="7" width="14.5703125" style="1" customWidth="1"/>
    <col min="8" max="8" width="10.85546875" style="1" customWidth="1"/>
    <col min="9" max="9" width="16.42578125" style="1" customWidth="1"/>
    <col min="10" max="16384" width="9.140625" style="1"/>
  </cols>
  <sheetData>
    <row r="1" spans="2:14" ht="18" hidden="1" x14ac:dyDescent="0.25">
      <c r="B1" s="218" t="s">
        <v>23</v>
      </c>
      <c r="C1" s="218"/>
      <c r="D1" s="218"/>
      <c r="E1" s="218"/>
      <c r="F1" s="218"/>
      <c r="G1" s="218"/>
      <c r="H1" s="218"/>
      <c r="I1" s="218"/>
    </row>
    <row r="2" spans="2:14" ht="18" hidden="1" x14ac:dyDescent="0.25">
      <c r="B2" s="218" t="s">
        <v>24</v>
      </c>
      <c r="C2" s="218"/>
      <c r="D2" s="218"/>
      <c r="E2" s="218"/>
      <c r="F2" s="218"/>
      <c r="G2" s="218"/>
      <c r="H2" s="218"/>
      <c r="I2" s="218"/>
    </row>
    <row r="3" spans="2:14" ht="18.75" hidden="1" customHeight="1" x14ac:dyDescent="0.2">
      <c r="B3" s="222" t="s">
        <v>35</v>
      </c>
      <c r="C3" s="222"/>
      <c r="D3" s="222"/>
      <c r="E3" s="222"/>
      <c r="F3" s="222"/>
      <c r="G3" s="222"/>
      <c r="H3" s="222"/>
      <c r="I3" s="222"/>
    </row>
    <row r="4" spans="2:14" ht="18.75" hidden="1" customHeight="1" x14ac:dyDescent="0.2">
      <c r="B4" s="222" t="s">
        <v>36</v>
      </c>
      <c r="C4" s="222"/>
      <c r="D4" s="222"/>
      <c r="E4" s="222"/>
      <c r="F4" s="222"/>
      <c r="G4" s="222"/>
      <c r="H4" s="222"/>
      <c r="I4" s="222"/>
    </row>
    <row r="5" spans="2:14" ht="18.75" hidden="1" customHeight="1" x14ac:dyDescent="0.2">
      <c r="B5" s="223" t="s">
        <v>27</v>
      </c>
      <c r="C5" s="253"/>
      <c r="D5" s="253"/>
      <c r="E5" s="253"/>
      <c r="F5" s="253"/>
      <c r="G5" s="253"/>
      <c r="H5" s="253"/>
      <c r="I5" s="253"/>
    </row>
    <row r="6" spans="2:14" ht="18.75" thickBot="1" x14ac:dyDescent="0.25">
      <c r="B6" s="256" t="str">
        <f>Свиньи!B15</f>
        <v xml:space="preserve">Цены реализации, действующие с 01.07.2025г </v>
      </c>
      <c r="C6" s="256"/>
      <c r="D6" s="256"/>
      <c r="E6" s="256"/>
      <c r="F6" s="256"/>
      <c r="G6" s="256"/>
      <c r="H6" s="256"/>
      <c r="I6" s="256"/>
    </row>
    <row r="7" spans="2:14" ht="72.75" customHeight="1" x14ac:dyDescent="0.2">
      <c r="B7" s="291" t="s">
        <v>601</v>
      </c>
      <c r="C7" s="292"/>
      <c r="D7" s="292"/>
      <c r="E7" s="292"/>
      <c r="F7" s="293"/>
      <c r="G7" s="293"/>
      <c r="H7" s="293"/>
      <c r="I7" s="294"/>
    </row>
    <row r="8" spans="2:14" ht="48" customHeight="1" x14ac:dyDescent="0.2">
      <c r="B8" s="295" t="s">
        <v>0</v>
      </c>
      <c r="C8" s="298" t="s">
        <v>1</v>
      </c>
      <c r="D8" s="300" t="s">
        <v>326</v>
      </c>
      <c r="E8" s="301"/>
      <c r="F8" s="300" t="s">
        <v>707</v>
      </c>
      <c r="G8" s="301"/>
      <c r="H8" s="300" t="s">
        <v>708</v>
      </c>
      <c r="I8" s="301"/>
    </row>
    <row r="9" spans="2:14" ht="55.5" customHeight="1" x14ac:dyDescent="0.2">
      <c r="B9" s="296"/>
      <c r="C9" s="236"/>
      <c r="D9" s="228" t="s">
        <v>330</v>
      </c>
      <c r="E9" s="228"/>
      <c r="F9" s="229" t="s">
        <v>703</v>
      </c>
      <c r="G9" s="230"/>
      <c r="H9" s="229" t="s">
        <v>704</v>
      </c>
      <c r="I9" s="230"/>
    </row>
    <row r="10" spans="2:14" x14ac:dyDescent="0.2">
      <c r="B10" s="297"/>
      <c r="C10" s="299"/>
      <c r="D10" s="59" t="s">
        <v>21</v>
      </c>
      <c r="E10" s="60" t="s">
        <v>19</v>
      </c>
      <c r="F10" s="59" t="s">
        <v>21</v>
      </c>
      <c r="G10" s="60" t="s">
        <v>51</v>
      </c>
      <c r="H10" s="59" t="s">
        <v>21</v>
      </c>
      <c r="I10" s="61" t="s">
        <v>51</v>
      </c>
    </row>
    <row r="11" spans="2:14" hidden="1" x14ac:dyDescent="0.2">
      <c r="B11" s="70" t="s">
        <v>280</v>
      </c>
      <c r="C11" s="70"/>
      <c r="D11" s="70">
        <v>15665</v>
      </c>
      <c r="E11" s="70"/>
      <c r="F11" s="70">
        <v>17342</v>
      </c>
      <c r="G11" s="70"/>
      <c r="H11" s="70">
        <v>17343</v>
      </c>
      <c r="I11" s="70"/>
    </row>
    <row r="12" spans="2:14" x14ac:dyDescent="0.2">
      <c r="B12" s="62" t="s">
        <v>2</v>
      </c>
      <c r="C12" s="56" t="s">
        <v>13</v>
      </c>
      <c r="D12" s="57"/>
      <c r="E12" s="56" t="s">
        <v>45</v>
      </c>
      <c r="F12" s="56">
        <v>10.88</v>
      </c>
      <c r="G12" s="56" t="s">
        <v>52</v>
      </c>
      <c r="H12" s="58">
        <v>10.85</v>
      </c>
      <c r="I12" s="56" t="s">
        <v>52</v>
      </c>
    </row>
    <row r="13" spans="2:14" x14ac:dyDescent="0.2">
      <c r="B13" s="3" t="s">
        <v>3</v>
      </c>
      <c r="C13" s="2" t="s">
        <v>13</v>
      </c>
      <c r="D13" s="16">
        <v>30.5</v>
      </c>
      <c r="E13" s="2" t="s">
        <v>327</v>
      </c>
      <c r="F13" s="2">
        <v>23</v>
      </c>
      <c r="G13" s="56" t="s">
        <v>402</v>
      </c>
      <c r="H13" s="21">
        <v>26</v>
      </c>
      <c r="I13" s="56" t="s">
        <v>705</v>
      </c>
    </row>
    <row r="14" spans="2:14" x14ac:dyDescent="0.2">
      <c r="B14" s="3" t="s">
        <v>4</v>
      </c>
      <c r="C14" s="2" t="s">
        <v>13</v>
      </c>
      <c r="D14" s="16">
        <v>4.5599999999999996</v>
      </c>
      <c r="E14" s="2" t="s">
        <v>30</v>
      </c>
      <c r="F14" s="2">
        <v>6.2</v>
      </c>
      <c r="G14" s="56" t="s">
        <v>369</v>
      </c>
      <c r="H14" s="21">
        <v>6</v>
      </c>
      <c r="I14" s="56" t="s">
        <v>39</v>
      </c>
      <c r="N14" s="9"/>
    </row>
    <row r="15" spans="2:14" x14ac:dyDescent="0.2">
      <c r="B15" s="3" t="s">
        <v>5</v>
      </c>
      <c r="C15" s="2" t="s">
        <v>13</v>
      </c>
      <c r="D15" s="16">
        <v>2.19</v>
      </c>
      <c r="E15" s="2" t="s">
        <v>50</v>
      </c>
      <c r="F15" s="2">
        <v>0.96</v>
      </c>
      <c r="G15" s="56" t="s">
        <v>20</v>
      </c>
      <c r="H15" s="21">
        <v>0.96</v>
      </c>
      <c r="I15" s="56" t="s">
        <v>20</v>
      </c>
    </row>
    <row r="16" spans="2:14" x14ac:dyDescent="0.2">
      <c r="B16" s="3" t="s">
        <v>8</v>
      </c>
      <c r="C16" s="2" t="s">
        <v>13</v>
      </c>
      <c r="D16" s="16">
        <v>1.25</v>
      </c>
      <c r="E16" s="2" t="s">
        <v>46</v>
      </c>
      <c r="F16" s="2">
        <v>0.89</v>
      </c>
      <c r="G16" s="56" t="s">
        <v>22</v>
      </c>
      <c r="H16" s="21">
        <v>1</v>
      </c>
      <c r="I16" s="56" t="s">
        <v>370</v>
      </c>
    </row>
    <row r="17" spans="2:9" x14ac:dyDescent="0.2">
      <c r="B17" s="3" t="s">
        <v>17</v>
      </c>
      <c r="C17" s="2" t="s">
        <v>13</v>
      </c>
      <c r="D17" s="2">
        <v>10.11</v>
      </c>
      <c r="E17" s="2" t="s">
        <v>142</v>
      </c>
      <c r="F17" s="2">
        <v>2.8</v>
      </c>
      <c r="G17" s="56" t="s">
        <v>706</v>
      </c>
      <c r="H17" s="21">
        <v>3.5</v>
      </c>
      <c r="I17" s="56" t="s">
        <v>399</v>
      </c>
    </row>
    <row r="18" spans="2:9" x14ac:dyDescent="0.2">
      <c r="B18" s="3" t="s">
        <v>18</v>
      </c>
      <c r="C18" s="2" t="s">
        <v>13</v>
      </c>
      <c r="D18" s="2">
        <v>7.49</v>
      </c>
      <c r="E18" s="2" t="s">
        <v>328</v>
      </c>
      <c r="F18" s="2">
        <v>6.06</v>
      </c>
      <c r="G18" s="56" t="s">
        <v>20</v>
      </c>
      <c r="H18" s="21">
        <v>6.67</v>
      </c>
      <c r="I18" s="56" t="s">
        <v>20</v>
      </c>
    </row>
    <row r="19" spans="2:9" x14ac:dyDescent="0.2">
      <c r="B19" s="3" t="s">
        <v>6</v>
      </c>
      <c r="C19" s="2" t="s">
        <v>13</v>
      </c>
      <c r="D19" s="16">
        <v>0.88</v>
      </c>
      <c r="E19" s="2" t="s">
        <v>22</v>
      </c>
      <c r="F19" s="2">
        <v>0.8</v>
      </c>
      <c r="G19" s="56" t="s">
        <v>29</v>
      </c>
      <c r="H19" s="21">
        <v>0.8</v>
      </c>
      <c r="I19" s="56" t="s">
        <v>364</v>
      </c>
    </row>
    <row r="20" spans="2:9" x14ac:dyDescent="0.2">
      <c r="B20" s="3" t="s">
        <v>7</v>
      </c>
      <c r="C20" s="2" t="s">
        <v>13</v>
      </c>
      <c r="D20" s="16">
        <v>1</v>
      </c>
      <c r="E20" s="2" t="s">
        <v>20</v>
      </c>
      <c r="F20" s="2">
        <v>1.1299999999999999</v>
      </c>
      <c r="G20" s="56" t="s">
        <v>22</v>
      </c>
      <c r="H20" s="2">
        <v>1.2</v>
      </c>
      <c r="I20" s="56" t="s">
        <v>46</v>
      </c>
    </row>
    <row r="21" spans="2:9" x14ac:dyDescent="0.2">
      <c r="B21" s="14" t="s">
        <v>9</v>
      </c>
      <c r="C21" s="7" t="s">
        <v>14</v>
      </c>
      <c r="D21" s="22">
        <v>7</v>
      </c>
      <c r="E21" s="8"/>
      <c r="F21" s="7">
        <v>7</v>
      </c>
      <c r="G21" s="7" t="s">
        <v>20</v>
      </c>
      <c r="H21" s="7">
        <v>7</v>
      </c>
      <c r="I21" s="55" t="s">
        <v>20</v>
      </c>
    </row>
    <row r="22" spans="2:9" x14ac:dyDescent="0.2">
      <c r="B22" s="14" t="s">
        <v>47</v>
      </c>
      <c r="C22" s="7" t="s">
        <v>15</v>
      </c>
      <c r="D22" s="22">
        <v>10</v>
      </c>
      <c r="E22" s="8"/>
      <c r="F22" s="7">
        <v>10</v>
      </c>
      <c r="G22" s="7" t="s">
        <v>20</v>
      </c>
      <c r="H22" s="7">
        <v>10</v>
      </c>
      <c r="I22" s="55" t="s">
        <v>20</v>
      </c>
    </row>
    <row r="23" spans="2:9" x14ac:dyDescent="0.2">
      <c r="B23" s="14" t="s">
        <v>31</v>
      </c>
      <c r="C23" s="7" t="s">
        <v>15</v>
      </c>
      <c r="D23" s="22">
        <v>280</v>
      </c>
      <c r="E23" s="8"/>
      <c r="F23" s="7">
        <v>280</v>
      </c>
      <c r="G23" s="7" t="s">
        <v>20</v>
      </c>
      <c r="H23" s="7">
        <v>280</v>
      </c>
      <c r="I23" s="55" t="s">
        <v>20</v>
      </c>
    </row>
    <row r="24" spans="2:9" x14ac:dyDescent="0.2">
      <c r="B24" s="14" t="s">
        <v>16</v>
      </c>
      <c r="C24" s="7" t="s">
        <v>15</v>
      </c>
      <c r="D24" s="22">
        <v>0.02</v>
      </c>
      <c r="E24" s="8"/>
      <c r="F24" s="7">
        <v>0.02</v>
      </c>
      <c r="G24" s="7" t="s">
        <v>20</v>
      </c>
      <c r="H24" s="7">
        <v>0.02</v>
      </c>
      <c r="I24" s="55" t="s">
        <v>20</v>
      </c>
    </row>
    <row r="25" spans="2:9" x14ac:dyDescent="0.2">
      <c r="B25" s="14" t="s">
        <v>10</v>
      </c>
      <c r="C25" s="7" t="s">
        <v>15</v>
      </c>
      <c r="D25" s="22">
        <v>0.2</v>
      </c>
      <c r="E25" s="8"/>
      <c r="F25" s="7">
        <v>0.2</v>
      </c>
      <c r="G25" s="7" t="s">
        <v>20</v>
      </c>
      <c r="H25" s="7">
        <v>0.2</v>
      </c>
      <c r="I25" s="55" t="s">
        <v>20</v>
      </c>
    </row>
    <row r="26" spans="2:9" x14ac:dyDescent="0.2">
      <c r="B26" s="14" t="s">
        <v>11</v>
      </c>
      <c r="C26" s="7" t="s">
        <v>15</v>
      </c>
      <c r="D26" s="22">
        <v>0.3</v>
      </c>
      <c r="E26" s="8"/>
      <c r="F26" s="7">
        <v>0.3</v>
      </c>
      <c r="G26" s="7" t="s">
        <v>20</v>
      </c>
      <c r="H26" s="7">
        <v>0.3</v>
      </c>
      <c r="I26" s="55" t="s">
        <v>20</v>
      </c>
    </row>
    <row r="27" spans="2:9" x14ac:dyDescent="0.2">
      <c r="B27" s="14" t="s">
        <v>12</v>
      </c>
      <c r="C27" s="7" t="s">
        <v>15</v>
      </c>
      <c r="D27" s="22">
        <v>0.15</v>
      </c>
      <c r="E27" s="8"/>
      <c r="F27" s="7">
        <v>0.15</v>
      </c>
      <c r="G27" s="7" t="s">
        <v>20</v>
      </c>
      <c r="H27" s="7">
        <v>0.15</v>
      </c>
      <c r="I27" s="55" t="s">
        <v>20</v>
      </c>
    </row>
    <row r="28" spans="2:9" x14ac:dyDescent="0.2">
      <c r="B28" s="32" t="s">
        <v>662</v>
      </c>
      <c r="C28" s="7" t="s">
        <v>753</v>
      </c>
      <c r="D28" s="22">
        <v>0.15</v>
      </c>
      <c r="E28" s="8"/>
      <c r="F28" s="7">
        <v>50</v>
      </c>
      <c r="G28" s="7" t="s">
        <v>20</v>
      </c>
      <c r="H28" s="7">
        <v>50</v>
      </c>
      <c r="I28" s="55" t="s">
        <v>20</v>
      </c>
    </row>
    <row r="29" spans="2:9" ht="23.25" customHeight="1" x14ac:dyDescent="0.2">
      <c r="B29" s="86" t="s">
        <v>375</v>
      </c>
      <c r="C29" s="7" t="s">
        <v>753</v>
      </c>
      <c r="D29" s="282" t="s">
        <v>270</v>
      </c>
      <c r="E29" s="283"/>
      <c r="F29" s="113">
        <v>100</v>
      </c>
      <c r="G29" s="111"/>
      <c r="H29" s="113">
        <v>100</v>
      </c>
      <c r="I29" s="112"/>
    </row>
    <row r="30" spans="2:9" hidden="1" x14ac:dyDescent="0.2">
      <c r="B30" s="284" t="s">
        <v>34</v>
      </c>
      <c r="C30" s="285"/>
      <c r="D30" s="289"/>
      <c r="E30" s="289"/>
      <c r="F30" s="289"/>
      <c r="G30" s="289"/>
      <c r="H30" s="289"/>
      <c r="I30" s="290"/>
    </row>
    <row r="31" spans="2:9" ht="45" customHeight="1" x14ac:dyDescent="0.2">
      <c r="B31" s="215" t="s">
        <v>382</v>
      </c>
      <c r="C31" s="216"/>
      <c r="D31" s="288" t="e">
        <f>#REF!*свод!$M$1</f>
        <v>#REF!</v>
      </c>
      <c r="E31" s="288"/>
      <c r="F31" s="246">
        <v>770</v>
      </c>
      <c r="G31" s="247"/>
      <c r="H31" s="246">
        <v>980</v>
      </c>
      <c r="I31" s="247"/>
    </row>
    <row r="32" spans="2:9" ht="15.75" x14ac:dyDescent="0.25">
      <c r="B32" s="10" t="s">
        <v>25</v>
      </c>
      <c r="C32" s="11"/>
      <c r="D32" s="11"/>
      <c r="E32" s="11"/>
      <c r="F32" s="11"/>
      <c r="G32" s="11"/>
      <c r="H32" s="11"/>
      <c r="I32" s="11"/>
    </row>
    <row r="33" spans="2:9" ht="15.75" x14ac:dyDescent="0.25">
      <c r="B33" s="10" t="s">
        <v>26</v>
      </c>
      <c r="C33" s="11"/>
      <c r="D33" s="11"/>
      <c r="E33" s="11"/>
      <c r="F33" s="11"/>
      <c r="G33" s="11"/>
      <c r="H33" s="11"/>
      <c r="I33" s="11"/>
    </row>
    <row r="34" spans="2:9" ht="15.75" hidden="1" x14ac:dyDescent="0.25">
      <c r="B34" s="10" t="s">
        <v>28</v>
      </c>
      <c r="C34" s="11"/>
      <c r="D34" s="11"/>
      <c r="E34" s="11"/>
      <c r="F34" s="11"/>
      <c r="G34" s="11"/>
      <c r="H34" s="11"/>
      <c r="I34" s="11"/>
    </row>
    <row r="35" spans="2:9" ht="15.75" x14ac:dyDescent="0.2">
      <c r="B35" s="238"/>
      <c r="C35" s="238"/>
      <c r="D35" s="238"/>
      <c r="E35" s="238"/>
      <c r="F35" s="238"/>
      <c r="G35" s="238"/>
      <c r="H35" s="238"/>
      <c r="I35" s="238"/>
    </row>
    <row r="36" spans="2:9" ht="33.75" hidden="1" customHeight="1" x14ac:dyDescent="0.2">
      <c r="B36" s="286" t="s">
        <v>329</v>
      </c>
      <c r="C36" s="286"/>
      <c r="D36" s="286"/>
      <c r="E36" s="286"/>
      <c r="F36" s="286"/>
      <c r="G36" s="286"/>
      <c r="H36" s="286"/>
      <c r="I36" s="286"/>
    </row>
    <row r="37" spans="2:9" ht="53.25" customHeight="1" x14ac:dyDescent="0.2">
      <c r="B37" s="287" t="s">
        <v>742</v>
      </c>
      <c r="C37" s="286"/>
      <c r="D37" s="286"/>
      <c r="E37" s="286"/>
      <c r="F37" s="286"/>
      <c r="G37" s="286"/>
      <c r="H37" s="286"/>
      <c r="I37" s="286"/>
    </row>
    <row r="38" spans="2:9" ht="54.75" customHeight="1" x14ac:dyDescent="0.2">
      <c r="B38" s="286" t="s">
        <v>743</v>
      </c>
      <c r="C38" s="286"/>
      <c r="D38" s="286"/>
      <c r="E38" s="286"/>
      <c r="F38" s="286"/>
      <c r="G38" s="286"/>
      <c r="H38" s="286"/>
      <c r="I38" s="286"/>
    </row>
    <row r="39" spans="2:9" ht="32.1" customHeight="1" x14ac:dyDescent="0.2">
      <c r="B39" s="286"/>
      <c r="C39" s="286"/>
      <c r="D39" s="286"/>
      <c r="E39" s="286"/>
      <c r="F39" s="286"/>
      <c r="G39" s="286"/>
      <c r="H39" s="286"/>
      <c r="I39" s="286"/>
    </row>
    <row r="40" spans="2:9" ht="30.95" customHeight="1" x14ac:dyDescent="0.2">
      <c r="B40" s="286"/>
      <c r="C40" s="286"/>
      <c r="D40" s="286"/>
      <c r="E40" s="286"/>
      <c r="F40" s="286"/>
      <c r="G40" s="286"/>
      <c r="H40" s="286"/>
      <c r="I40" s="286"/>
    </row>
    <row r="41" spans="2:9" ht="33.6" customHeight="1" x14ac:dyDescent="0.2">
      <c r="B41" s="286"/>
      <c r="C41" s="286"/>
      <c r="D41" s="286"/>
      <c r="E41" s="286"/>
      <c r="F41" s="286"/>
      <c r="G41" s="286"/>
      <c r="H41" s="286"/>
      <c r="I41" s="286"/>
    </row>
    <row r="42" spans="2:9" ht="32.1" customHeight="1" x14ac:dyDescent="0.2">
      <c r="B42" s="286"/>
      <c r="C42" s="286"/>
      <c r="D42" s="286"/>
      <c r="E42" s="286"/>
      <c r="F42" s="286"/>
      <c r="G42" s="286"/>
      <c r="H42" s="286"/>
      <c r="I42" s="286"/>
    </row>
    <row r="43" spans="2:9" ht="14.25" customHeight="1" x14ac:dyDescent="0.2">
      <c r="B43" s="286"/>
      <c r="C43" s="286"/>
      <c r="D43" s="286"/>
      <c r="E43" s="286"/>
      <c r="F43" s="286"/>
      <c r="G43" s="286"/>
      <c r="H43" s="286"/>
      <c r="I43" s="286"/>
    </row>
    <row r="44" spans="2:9" ht="14.25" customHeight="1" x14ac:dyDescent="0.2">
      <c r="B44" s="20"/>
      <c r="C44" s="20"/>
    </row>
    <row r="45" spans="2:9" ht="14.25" customHeight="1" x14ac:dyDescent="0.2">
      <c r="B45" s="20"/>
      <c r="C45" s="20"/>
    </row>
    <row r="46" spans="2:9" ht="14.25" customHeight="1" x14ac:dyDescent="0.2">
      <c r="B46" s="20"/>
      <c r="C46" s="20"/>
    </row>
    <row r="47" spans="2:9" ht="14.25" customHeight="1" x14ac:dyDescent="0.2">
      <c r="B47" s="20"/>
      <c r="C47" s="20"/>
    </row>
    <row r="48" spans="2:9" ht="14.25" customHeight="1" x14ac:dyDescent="0.2">
      <c r="B48" s="20"/>
      <c r="C48" s="20"/>
    </row>
    <row r="49" spans="2:3" ht="14.25" customHeight="1" x14ac:dyDescent="0.2">
      <c r="B49" s="20"/>
      <c r="C49" s="20"/>
    </row>
    <row r="50" spans="2:3" ht="14.25" customHeight="1" x14ac:dyDescent="0.2">
      <c r="B50" s="20"/>
      <c r="C50" s="20"/>
    </row>
  </sheetData>
  <mergeCells count="30">
    <mergeCell ref="B7:I7"/>
    <mergeCell ref="B8:B10"/>
    <mergeCell ref="C8:C10"/>
    <mergeCell ref="D9:E9"/>
    <mergeCell ref="F9:G9"/>
    <mergeCell ref="H9:I9"/>
    <mergeCell ref="D8:E8"/>
    <mergeCell ref="F8:G8"/>
    <mergeCell ref="H8:I8"/>
    <mergeCell ref="B6:I6"/>
    <mergeCell ref="B1:I1"/>
    <mergeCell ref="B2:I2"/>
    <mergeCell ref="B3:I3"/>
    <mergeCell ref="B4:I4"/>
    <mergeCell ref="B5:I5"/>
    <mergeCell ref="D29:E29"/>
    <mergeCell ref="B30:C30"/>
    <mergeCell ref="B41:I41"/>
    <mergeCell ref="B42:I43"/>
    <mergeCell ref="H31:I31"/>
    <mergeCell ref="B35:I35"/>
    <mergeCell ref="B37:I37"/>
    <mergeCell ref="B38:I38"/>
    <mergeCell ref="B39:I39"/>
    <mergeCell ref="B40:I40"/>
    <mergeCell ref="D31:E31"/>
    <mergeCell ref="F31:G31"/>
    <mergeCell ref="B31:C31"/>
    <mergeCell ref="B36:I36"/>
    <mergeCell ref="D30:I30"/>
  </mergeCells>
  <phoneticPr fontId="27" type="noConversion"/>
  <hyperlinks>
    <hyperlink ref="B5" r:id="rId1" xr:uid="{00000000-0004-0000-0800-000000000000}"/>
  </hyperlinks>
  <pageMargins left="0.70866141732283472" right="0.31496062992125984" top="0.74803149606299213" bottom="0.74803149606299213" header="0.31496062992125984" footer="0.31496062992125984"/>
  <pageSetup paperSize="9" scale="68" orientation="portrait" r:id="rId2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V76"/>
  <sheetViews>
    <sheetView showGridLines="0" zoomScale="80" zoomScaleNormal="80" zoomScaleSheetLayoutView="70" workbookViewId="0">
      <pane xSplit="3" ySplit="12" topLeftCell="D36" activePane="bottomRight" state="frozen"/>
      <selection activeCell="C56" sqref="C56"/>
      <selection pane="topRight" activeCell="C56" sqref="C56"/>
      <selection pane="bottomLeft" activeCell="C56" sqref="C56"/>
      <selection pane="bottomRight" activeCell="C56" sqref="C56"/>
    </sheetView>
  </sheetViews>
  <sheetFormatPr defaultColWidth="9.140625" defaultRowHeight="14.25" x14ac:dyDescent="0.2"/>
  <cols>
    <col min="1" max="1" width="9.140625" style="1"/>
    <col min="2" max="2" width="41.85546875" style="1" customWidth="1"/>
    <col min="3" max="3" width="16.5703125" style="1" customWidth="1"/>
    <col min="4" max="4" width="15" style="1" customWidth="1"/>
    <col min="5" max="5" width="14" style="1" hidden="1" customWidth="1"/>
    <col min="6" max="6" width="15.140625" style="1" customWidth="1"/>
    <col min="7" max="7" width="14" style="1" hidden="1" customWidth="1"/>
    <col min="8" max="8" width="16" style="1" customWidth="1"/>
    <col min="9" max="9" width="14" style="1" hidden="1" customWidth="1"/>
    <col min="10" max="10" width="16.28515625" style="1" customWidth="1"/>
    <col min="11" max="11" width="15.5703125" style="1" hidden="1" customWidth="1"/>
    <col min="12" max="12" width="15.7109375" style="1" customWidth="1"/>
    <col min="13" max="13" width="17" style="1" hidden="1" customWidth="1"/>
    <col min="14" max="14" width="15.7109375" style="1" customWidth="1"/>
    <col min="15" max="15" width="16" style="1" hidden="1" customWidth="1"/>
    <col min="16" max="16" width="18.28515625" style="1" customWidth="1"/>
    <col min="17" max="17" width="15" style="1" hidden="1" customWidth="1"/>
    <col min="18" max="18" width="15" style="1" customWidth="1"/>
    <col min="19" max="19" width="12.5703125" style="1" hidden="1" customWidth="1"/>
    <col min="20" max="20" width="15.85546875" style="1" customWidth="1"/>
    <col min="21" max="21" width="13" style="1" hidden="1" customWidth="1"/>
    <col min="22" max="22" width="14.7109375" style="1" customWidth="1"/>
    <col min="23" max="23" width="9.140625" style="1" customWidth="1"/>
    <col min="24" max="24" width="13.85546875" style="1" customWidth="1"/>
    <col min="25" max="25" width="9.140625" style="1" customWidth="1"/>
    <col min="26" max="26" width="13.5703125" style="1" customWidth="1"/>
    <col min="27" max="27" width="9.140625" style="1" customWidth="1"/>
    <col min="28" max="28" width="14.7109375" style="1" customWidth="1"/>
    <col min="29" max="29" width="9.140625" style="1" customWidth="1"/>
    <col min="30" max="16384" width="9.140625" style="1"/>
  </cols>
  <sheetData>
    <row r="1" spans="2:22" hidden="1" x14ac:dyDescent="0.2"/>
    <row r="2" spans="2:22" ht="18" hidden="1" x14ac:dyDescent="0.25">
      <c r="B2" s="218" t="s">
        <v>23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</row>
    <row r="3" spans="2:22" ht="18" hidden="1" x14ac:dyDescent="0.25">
      <c r="B3" s="218" t="s">
        <v>24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</row>
    <row r="4" spans="2:22" hidden="1" x14ac:dyDescent="0.2">
      <c r="B4" s="222" t="s">
        <v>35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</row>
    <row r="5" spans="2:22" hidden="1" x14ac:dyDescent="0.2">
      <c r="B5" s="222" t="s">
        <v>36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</row>
    <row r="6" spans="2:22" hidden="1" x14ac:dyDescent="0.2">
      <c r="B6" s="223" t="s">
        <v>27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</row>
    <row r="7" spans="2:22" ht="18" x14ac:dyDescent="0.2">
      <c r="B7" s="256" t="str">
        <f>Свиньи!B15</f>
        <v xml:space="preserve">Цены реализации, действующие с 01.07.2025г </v>
      </c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</row>
    <row r="8" spans="2:22" ht="72.75" customHeight="1" x14ac:dyDescent="0.2">
      <c r="B8" s="254" t="s">
        <v>602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</row>
    <row r="9" spans="2:22" ht="33.75" customHeight="1" x14ac:dyDescent="0.2">
      <c r="B9" s="306" t="s">
        <v>0</v>
      </c>
      <c r="C9" s="228" t="s">
        <v>1</v>
      </c>
      <c r="D9" s="250" t="s">
        <v>563</v>
      </c>
      <c r="E9" s="250"/>
      <c r="F9" s="250"/>
      <c r="G9" s="250"/>
      <c r="H9" s="250"/>
      <c r="I9" s="250"/>
      <c r="J9" s="250" t="s">
        <v>617</v>
      </c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</row>
    <row r="10" spans="2:22" ht="67.5" customHeight="1" x14ac:dyDescent="0.2">
      <c r="B10" s="296"/>
      <c r="C10" s="228"/>
      <c r="D10" s="302" t="s">
        <v>408</v>
      </c>
      <c r="E10" s="303"/>
      <c r="F10" s="302" t="s">
        <v>407</v>
      </c>
      <c r="G10" s="303"/>
      <c r="H10" s="302" t="s">
        <v>365</v>
      </c>
      <c r="I10" s="303"/>
      <c r="J10" s="302" t="s">
        <v>618</v>
      </c>
      <c r="K10" s="303"/>
      <c r="L10" s="302" t="s">
        <v>619</v>
      </c>
      <c r="M10" s="303"/>
      <c r="N10" s="302" t="s">
        <v>620</v>
      </c>
      <c r="O10" s="303"/>
      <c r="P10" s="302" t="s">
        <v>621</v>
      </c>
      <c r="Q10" s="303"/>
      <c r="R10" s="302" t="s">
        <v>622</v>
      </c>
      <c r="S10" s="303"/>
      <c r="T10" s="302" t="s">
        <v>623</v>
      </c>
      <c r="U10" s="303"/>
      <c r="V10" s="158" t="s">
        <v>639</v>
      </c>
    </row>
    <row r="11" spans="2:22" x14ac:dyDescent="0.2">
      <c r="B11" s="307"/>
      <c r="C11" s="228"/>
      <c r="D11" s="4" t="s">
        <v>21</v>
      </c>
      <c r="E11" s="6" t="s">
        <v>19</v>
      </c>
      <c r="F11" s="4" t="s">
        <v>21</v>
      </c>
      <c r="G11" s="6" t="s">
        <v>19</v>
      </c>
      <c r="H11" s="4" t="s">
        <v>21</v>
      </c>
      <c r="I11" s="6" t="s">
        <v>19</v>
      </c>
      <c r="J11" s="4" t="s">
        <v>21</v>
      </c>
      <c r="K11" s="6" t="s">
        <v>19</v>
      </c>
      <c r="L11" s="4" t="s">
        <v>21</v>
      </c>
      <c r="M11" s="6" t="s">
        <v>19</v>
      </c>
      <c r="N11" s="4" t="s">
        <v>21</v>
      </c>
      <c r="O11" s="6" t="s">
        <v>19</v>
      </c>
      <c r="P11" s="4" t="s">
        <v>21</v>
      </c>
      <c r="Q11" s="6" t="s">
        <v>19</v>
      </c>
      <c r="R11" s="4" t="s">
        <v>21</v>
      </c>
      <c r="S11" s="6" t="s">
        <v>19</v>
      </c>
      <c r="T11" s="4" t="s">
        <v>21</v>
      </c>
      <c r="U11" s="6" t="s">
        <v>19</v>
      </c>
      <c r="V11" s="4" t="s">
        <v>21</v>
      </c>
    </row>
    <row r="12" spans="2:22" hidden="1" x14ac:dyDescent="0.2">
      <c r="B12" s="127" t="s">
        <v>280</v>
      </c>
      <c r="C12" s="126"/>
      <c r="D12" s="126"/>
      <c r="E12" s="126"/>
      <c r="F12" s="126"/>
      <c r="G12" s="126"/>
      <c r="H12" s="126"/>
      <c r="I12" s="69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</row>
    <row r="13" spans="2:22" x14ac:dyDescent="0.2">
      <c r="B13" s="114" t="s">
        <v>627</v>
      </c>
      <c r="C13" s="2" t="s">
        <v>628</v>
      </c>
      <c r="D13" s="2">
        <v>20.67</v>
      </c>
      <c r="E13" s="2"/>
      <c r="F13" s="2">
        <v>21.19</v>
      </c>
      <c r="G13" s="2"/>
      <c r="H13" s="2">
        <v>21.7</v>
      </c>
      <c r="I13" s="2"/>
      <c r="J13" s="2">
        <v>21.15</v>
      </c>
      <c r="K13" s="2"/>
      <c r="L13" s="2">
        <v>22.18</v>
      </c>
      <c r="M13" s="2"/>
      <c r="N13" s="2">
        <v>22.19</v>
      </c>
      <c r="O13" s="2"/>
      <c r="P13" s="2">
        <v>22.82</v>
      </c>
      <c r="Q13" s="2"/>
      <c r="R13" s="2">
        <v>22.92</v>
      </c>
      <c r="S13" s="2"/>
      <c r="T13" s="2">
        <v>23.29</v>
      </c>
      <c r="U13" s="126"/>
      <c r="V13" s="2">
        <v>23.47</v>
      </c>
    </row>
    <row r="14" spans="2:22" x14ac:dyDescent="0.2">
      <c r="B14" s="114" t="s">
        <v>3</v>
      </c>
      <c r="C14" s="2" t="s">
        <v>13</v>
      </c>
      <c r="D14" s="2">
        <v>50</v>
      </c>
      <c r="E14" s="2" t="s">
        <v>69</v>
      </c>
      <c r="F14" s="2">
        <v>48</v>
      </c>
      <c r="G14" s="2"/>
      <c r="H14" s="2">
        <v>46</v>
      </c>
      <c r="I14" s="2" t="s">
        <v>69</v>
      </c>
      <c r="J14" s="2">
        <v>50.5</v>
      </c>
      <c r="K14" s="2"/>
      <c r="L14" s="2">
        <v>48</v>
      </c>
      <c r="M14" s="2"/>
      <c r="N14" s="2">
        <v>46.5</v>
      </c>
      <c r="O14" s="2"/>
      <c r="P14" s="2">
        <v>46</v>
      </c>
      <c r="Q14" s="2"/>
      <c r="R14" s="2">
        <v>44.5</v>
      </c>
      <c r="S14" s="2"/>
      <c r="T14" s="2">
        <v>43</v>
      </c>
      <c r="U14" s="2" t="s">
        <v>613</v>
      </c>
      <c r="V14" s="2">
        <v>43</v>
      </c>
    </row>
    <row r="15" spans="2:22" x14ac:dyDescent="0.2">
      <c r="B15" s="114" t="s">
        <v>17</v>
      </c>
      <c r="C15" s="2" t="s">
        <v>13</v>
      </c>
      <c r="D15" s="2">
        <v>12</v>
      </c>
      <c r="E15" s="2" t="s">
        <v>331</v>
      </c>
      <c r="F15" s="2">
        <v>14</v>
      </c>
      <c r="G15" s="2"/>
      <c r="H15" s="2">
        <v>16</v>
      </c>
      <c r="I15" s="2" t="s">
        <v>331</v>
      </c>
      <c r="J15" s="2">
        <v>14.7</v>
      </c>
      <c r="K15" s="2"/>
      <c r="L15" s="2">
        <v>19.399999999999999</v>
      </c>
      <c r="M15" s="2"/>
      <c r="N15" s="2">
        <v>20</v>
      </c>
      <c r="O15" s="2"/>
      <c r="P15" s="2">
        <v>22</v>
      </c>
      <c r="Q15" s="2"/>
      <c r="R15" s="2">
        <v>22.8</v>
      </c>
      <c r="S15" s="2"/>
      <c r="T15" s="2">
        <v>24.5</v>
      </c>
      <c r="U15" s="2" t="s">
        <v>615</v>
      </c>
      <c r="V15" s="2">
        <v>25.3</v>
      </c>
    </row>
    <row r="16" spans="2:22" x14ac:dyDescent="0.2">
      <c r="B16" s="114" t="s">
        <v>4</v>
      </c>
      <c r="C16" s="2" t="s">
        <v>13</v>
      </c>
      <c r="D16" s="2">
        <v>1.4</v>
      </c>
      <c r="E16" s="2" t="s">
        <v>362</v>
      </c>
      <c r="F16" s="2">
        <v>1.56</v>
      </c>
      <c r="G16" s="2"/>
      <c r="H16" s="2">
        <v>1.63</v>
      </c>
      <c r="I16" s="2" t="s">
        <v>362</v>
      </c>
      <c r="J16" s="2">
        <v>1.69</v>
      </c>
      <c r="K16" s="2"/>
      <c r="L16" s="2">
        <v>1.6</v>
      </c>
      <c r="M16" s="2"/>
      <c r="N16" s="2">
        <v>1.69</v>
      </c>
      <c r="O16" s="2"/>
      <c r="P16" s="2">
        <v>1.75</v>
      </c>
      <c r="Q16" s="2"/>
      <c r="R16" s="2">
        <v>1.8</v>
      </c>
      <c r="S16" s="2"/>
      <c r="T16" s="2">
        <v>1.87</v>
      </c>
      <c r="U16" s="2" t="s">
        <v>614</v>
      </c>
      <c r="V16" s="2">
        <v>1.85</v>
      </c>
    </row>
    <row r="17" spans="2:22" x14ac:dyDescent="0.2">
      <c r="B17" s="114" t="s">
        <v>18</v>
      </c>
      <c r="C17" s="2" t="s">
        <v>13</v>
      </c>
      <c r="D17" s="2">
        <v>5.4</v>
      </c>
      <c r="E17" s="2" t="s">
        <v>328</v>
      </c>
      <c r="F17" s="2">
        <v>4.6399999999999997</v>
      </c>
      <c r="G17" s="2"/>
      <c r="H17" s="2">
        <v>3.96</v>
      </c>
      <c r="I17" s="2" t="s">
        <v>328</v>
      </c>
      <c r="J17" s="2">
        <v>6.74</v>
      </c>
      <c r="K17" s="2"/>
      <c r="L17" s="2">
        <v>6.57</v>
      </c>
      <c r="M17" s="2"/>
      <c r="N17" s="2">
        <v>6.66</v>
      </c>
      <c r="O17" s="2"/>
      <c r="P17" s="2">
        <v>6.49</v>
      </c>
      <c r="Q17" s="2"/>
      <c r="R17" s="2">
        <v>6.91</v>
      </c>
      <c r="S17" s="2"/>
      <c r="T17" s="2">
        <v>6.14</v>
      </c>
      <c r="U17" s="2" t="s">
        <v>284</v>
      </c>
      <c r="V17" s="2">
        <v>6.29</v>
      </c>
    </row>
    <row r="18" spans="2:22" x14ac:dyDescent="0.2">
      <c r="B18" s="114" t="s">
        <v>374</v>
      </c>
      <c r="C18" s="2" t="s">
        <v>13</v>
      </c>
      <c r="D18" s="2">
        <v>20.67</v>
      </c>
      <c r="E18" s="2" t="s">
        <v>20</v>
      </c>
      <c r="F18" s="2">
        <v>21.78</v>
      </c>
      <c r="G18" s="2"/>
      <c r="H18" s="2">
        <v>22.72</v>
      </c>
      <c r="I18" s="2" t="s">
        <v>20</v>
      </c>
      <c r="J18" s="2">
        <v>16.52</v>
      </c>
      <c r="K18" s="2"/>
      <c r="L18" s="2">
        <v>15.38</v>
      </c>
      <c r="M18" s="2"/>
      <c r="N18" s="2">
        <v>15.95</v>
      </c>
      <c r="O18" s="2"/>
      <c r="P18" s="2">
        <v>15.51</v>
      </c>
      <c r="Q18" s="2"/>
      <c r="R18" s="2">
        <v>16.3</v>
      </c>
      <c r="S18" s="2"/>
      <c r="T18" s="2">
        <v>16.48</v>
      </c>
      <c r="U18" s="2" t="s">
        <v>20</v>
      </c>
      <c r="V18" s="2">
        <v>15.79</v>
      </c>
    </row>
    <row r="19" spans="2:22" x14ac:dyDescent="0.2">
      <c r="B19" s="114" t="s">
        <v>633</v>
      </c>
      <c r="C19" s="2" t="s">
        <v>13</v>
      </c>
      <c r="D19" s="2">
        <v>7.74</v>
      </c>
      <c r="E19" s="2"/>
      <c r="F19" s="2">
        <v>8.01</v>
      </c>
      <c r="G19" s="2"/>
      <c r="H19" s="2">
        <v>7.97</v>
      </c>
      <c r="I19" s="2"/>
      <c r="J19" s="2">
        <v>8.6999999999999993</v>
      </c>
      <c r="K19" s="2"/>
      <c r="L19" s="2">
        <v>7.61</v>
      </c>
      <c r="M19" s="2"/>
      <c r="N19" s="2">
        <v>8.33</v>
      </c>
      <c r="O19" s="2"/>
      <c r="P19" s="2">
        <v>7.72</v>
      </c>
      <c r="Q19" s="2"/>
      <c r="R19" s="2">
        <v>7.68</v>
      </c>
      <c r="S19" s="2"/>
      <c r="T19" s="2">
        <v>7.77</v>
      </c>
      <c r="U19" s="2"/>
      <c r="V19" s="2">
        <v>7.15</v>
      </c>
    </row>
    <row r="20" spans="2:22" x14ac:dyDescent="0.2">
      <c r="B20" s="114" t="s">
        <v>5</v>
      </c>
      <c r="C20" s="2" t="s">
        <v>13</v>
      </c>
      <c r="D20" s="2">
        <v>3.03</v>
      </c>
      <c r="E20" s="2" t="s">
        <v>363</v>
      </c>
      <c r="F20" s="2">
        <v>2.85</v>
      </c>
      <c r="G20" s="2"/>
      <c r="H20" s="2">
        <v>2.68</v>
      </c>
      <c r="I20" s="2" t="s">
        <v>363</v>
      </c>
      <c r="J20" s="2">
        <v>3.13</v>
      </c>
      <c r="K20" s="2"/>
      <c r="L20" s="2">
        <v>2.95</v>
      </c>
      <c r="M20" s="2"/>
      <c r="N20" s="2">
        <v>3.03</v>
      </c>
      <c r="O20" s="2"/>
      <c r="P20" s="2">
        <v>2.68</v>
      </c>
      <c r="Q20" s="2"/>
      <c r="R20" s="2">
        <v>2.6</v>
      </c>
      <c r="S20" s="2"/>
      <c r="T20" s="2">
        <v>2.72</v>
      </c>
      <c r="U20" s="2" t="s">
        <v>89</v>
      </c>
      <c r="V20" s="2">
        <v>2.79</v>
      </c>
    </row>
    <row r="21" spans="2:22" x14ac:dyDescent="0.2">
      <c r="B21" s="114" t="s">
        <v>95</v>
      </c>
      <c r="C21" s="2" t="s">
        <v>13</v>
      </c>
      <c r="D21" s="2">
        <v>0.96</v>
      </c>
      <c r="E21" s="2"/>
      <c r="F21" s="2">
        <v>0.88</v>
      </c>
      <c r="G21" s="2"/>
      <c r="H21" s="2">
        <v>0.8</v>
      </c>
      <c r="I21" s="2"/>
      <c r="J21" s="2">
        <v>1.22</v>
      </c>
      <c r="K21" s="2"/>
      <c r="L21" s="2">
        <v>1.1599999999999999</v>
      </c>
      <c r="M21" s="2"/>
      <c r="N21" s="2">
        <v>1.1399999999999999</v>
      </c>
      <c r="O21" s="2"/>
      <c r="P21" s="2">
        <v>1.04</v>
      </c>
      <c r="Q21" s="2"/>
      <c r="R21" s="2">
        <v>1</v>
      </c>
      <c r="S21" s="2"/>
      <c r="T21" s="2">
        <v>0.96</v>
      </c>
      <c r="U21" s="2"/>
      <c r="V21" s="2">
        <v>0.97</v>
      </c>
    </row>
    <row r="22" spans="2:22" x14ac:dyDescent="0.2">
      <c r="B22" s="114" t="s">
        <v>6</v>
      </c>
      <c r="C22" s="2" t="s">
        <v>13</v>
      </c>
      <c r="D22" s="2">
        <v>1.63</v>
      </c>
      <c r="E22" s="2" t="s">
        <v>46</v>
      </c>
      <c r="F22" s="2">
        <v>1.56</v>
      </c>
      <c r="G22" s="2"/>
      <c r="H22" s="2">
        <v>1.47</v>
      </c>
      <c r="I22" s="2" t="s">
        <v>46</v>
      </c>
      <c r="J22" s="2">
        <v>1.88</v>
      </c>
      <c r="K22" s="2"/>
      <c r="L22" s="2">
        <v>1.77</v>
      </c>
      <c r="M22" s="2"/>
      <c r="N22" s="2">
        <v>1.7</v>
      </c>
      <c r="O22" s="2"/>
      <c r="P22" s="2">
        <v>1.64</v>
      </c>
      <c r="Q22" s="2"/>
      <c r="R22" s="2">
        <v>1.6</v>
      </c>
      <c r="S22" s="2"/>
      <c r="T22" s="2">
        <v>1.53</v>
      </c>
      <c r="U22" s="2" t="s">
        <v>616</v>
      </c>
      <c r="V22" s="2">
        <v>1.52</v>
      </c>
    </row>
    <row r="23" spans="2:22" x14ac:dyDescent="0.2">
      <c r="B23" s="114" t="s">
        <v>91</v>
      </c>
      <c r="C23" s="2" t="s">
        <v>13</v>
      </c>
      <c r="D23" s="2">
        <v>2.13</v>
      </c>
      <c r="E23" s="2"/>
      <c r="F23" s="2">
        <v>2.0099999999999998</v>
      </c>
      <c r="G23" s="2"/>
      <c r="H23" s="2">
        <v>1.93</v>
      </c>
      <c r="I23" s="2"/>
      <c r="J23" s="2">
        <v>1.9</v>
      </c>
      <c r="K23" s="2"/>
      <c r="L23" s="2">
        <v>1.87</v>
      </c>
      <c r="M23" s="2"/>
      <c r="N23" s="2">
        <v>1.86</v>
      </c>
      <c r="O23" s="2"/>
      <c r="P23" s="2">
        <v>1.92</v>
      </c>
      <c r="Q23" s="2"/>
      <c r="R23" s="2">
        <v>1.88</v>
      </c>
      <c r="S23" s="2"/>
      <c r="T23" s="2">
        <v>1.83</v>
      </c>
      <c r="U23" s="2"/>
      <c r="V23" s="2">
        <v>1.8</v>
      </c>
    </row>
    <row r="24" spans="2:22" x14ac:dyDescent="0.2">
      <c r="B24" s="114" t="s">
        <v>101</v>
      </c>
      <c r="C24" s="2" t="s">
        <v>13</v>
      </c>
      <c r="D24" s="2">
        <v>0.73</v>
      </c>
      <c r="E24" s="2"/>
      <c r="F24" s="2">
        <v>0.7</v>
      </c>
      <c r="G24" s="2"/>
      <c r="H24" s="2">
        <v>0.68</v>
      </c>
      <c r="I24" s="2"/>
      <c r="J24" s="2">
        <v>0.61</v>
      </c>
      <c r="K24" s="2"/>
      <c r="L24" s="2">
        <v>0.62</v>
      </c>
      <c r="M24" s="2"/>
      <c r="N24" s="2">
        <v>0.6</v>
      </c>
      <c r="O24" s="2"/>
      <c r="P24" s="2">
        <v>0.66</v>
      </c>
      <c r="Q24" s="2"/>
      <c r="R24" s="2">
        <v>0.66</v>
      </c>
      <c r="S24" s="2"/>
      <c r="T24" s="2">
        <v>0.64</v>
      </c>
      <c r="U24" s="2"/>
      <c r="V24" s="2">
        <v>0.62</v>
      </c>
    </row>
    <row r="25" spans="2:22" hidden="1" x14ac:dyDescent="0.2">
      <c r="B25" s="114" t="s">
        <v>634</v>
      </c>
      <c r="C25" s="2" t="s">
        <v>13</v>
      </c>
      <c r="D25" s="2"/>
      <c r="E25" s="2"/>
      <c r="F25" s="2"/>
      <c r="G25" s="2"/>
      <c r="H25" s="2"/>
      <c r="I25" s="2"/>
      <c r="J25" s="2">
        <v>1.29</v>
      </c>
      <c r="K25" s="2"/>
      <c r="L25" s="2">
        <v>1.2</v>
      </c>
      <c r="M25" s="2"/>
      <c r="N25" s="2">
        <v>1.23</v>
      </c>
      <c r="O25" s="2"/>
      <c r="P25" s="2">
        <v>0.84</v>
      </c>
      <c r="Q25" s="2"/>
      <c r="R25" s="2">
        <v>0.88</v>
      </c>
      <c r="S25" s="2"/>
      <c r="T25" s="2">
        <v>0.79</v>
      </c>
      <c r="U25" s="2"/>
      <c r="V25" s="2">
        <v>0.86</v>
      </c>
    </row>
    <row r="26" spans="2:22" hidden="1" x14ac:dyDescent="0.2">
      <c r="B26" s="114" t="s">
        <v>635</v>
      </c>
      <c r="C26" s="2" t="s">
        <v>13</v>
      </c>
      <c r="D26" s="2"/>
      <c r="E26" s="2"/>
      <c r="F26" s="2"/>
      <c r="G26" s="2"/>
      <c r="H26" s="2"/>
      <c r="I26" s="2"/>
      <c r="J26" s="2">
        <v>1.56</v>
      </c>
      <c r="K26" s="2"/>
      <c r="L26" s="2">
        <v>1.46</v>
      </c>
      <c r="M26" s="2"/>
      <c r="N26" s="2">
        <v>1.5</v>
      </c>
      <c r="O26" s="2"/>
      <c r="P26" s="2">
        <v>1.01</v>
      </c>
      <c r="Q26" s="2"/>
      <c r="R26" s="2">
        <v>1.05</v>
      </c>
      <c r="S26" s="2"/>
      <c r="T26" s="2">
        <v>0.93</v>
      </c>
      <c r="U26" s="2"/>
      <c r="V26" s="2">
        <v>1.02</v>
      </c>
    </row>
    <row r="27" spans="2:22" hidden="1" x14ac:dyDescent="0.2">
      <c r="B27" s="114" t="s">
        <v>636</v>
      </c>
      <c r="C27" s="2" t="s">
        <v>13</v>
      </c>
      <c r="D27" s="2"/>
      <c r="E27" s="2"/>
      <c r="F27" s="2"/>
      <c r="G27" s="2"/>
      <c r="H27" s="2"/>
      <c r="I27" s="2"/>
      <c r="J27" s="2">
        <v>1.7</v>
      </c>
      <c r="K27" s="2"/>
      <c r="L27" s="2">
        <v>1.58</v>
      </c>
      <c r="M27" s="2"/>
      <c r="N27" s="2">
        <v>1.68</v>
      </c>
      <c r="O27" s="2"/>
      <c r="P27" s="2">
        <v>1.42</v>
      </c>
      <c r="Q27" s="2"/>
      <c r="R27" s="2">
        <v>1.38</v>
      </c>
      <c r="S27" s="2"/>
      <c r="T27" s="2">
        <v>1.36</v>
      </c>
      <c r="U27" s="2"/>
      <c r="V27" s="2">
        <v>1.42</v>
      </c>
    </row>
    <row r="28" spans="2:22" hidden="1" x14ac:dyDescent="0.2">
      <c r="B28" s="114" t="s">
        <v>637</v>
      </c>
      <c r="C28" s="2" t="s">
        <v>13</v>
      </c>
      <c r="D28" s="2"/>
      <c r="E28" s="2"/>
      <c r="F28" s="2"/>
      <c r="G28" s="2"/>
      <c r="H28" s="2"/>
      <c r="I28" s="2"/>
      <c r="J28" s="2">
        <v>0.55000000000000004</v>
      </c>
      <c r="K28" s="2"/>
      <c r="L28" s="2">
        <v>0.51</v>
      </c>
      <c r="M28" s="2"/>
      <c r="N28" s="2">
        <v>0.53</v>
      </c>
      <c r="O28" s="2"/>
      <c r="P28" s="2">
        <v>0.36</v>
      </c>
      <c r="Q28" s="2"/>
      <c r="R28" s="2">
        <v>0.37</v>
      </c>
      <c r="S28" s="2"/>
      <c r="T28" s="2">
        <v>0.33</v>
      </c>
      <c r="U28" s="2"/>
      <c r="V28" s="2">
        <v>0.36</v>
      </c>
    </row>
    <row r="29" spans="2:22" hidden="1" x14ac:dyDescent="0.2">
      <c r="B29" s="114" t="s">
        <v>638</v>
      </c>
      <c r="C29" s="2" t="s">
        <v>13</v>
      </c>
      <c r="D29" s="2"/>
      <c r="E29" s="2"/>
      <c r="F29" s="2"/>
      <c r="G29" s="2"/>
      <c r="H29" s="2"/>
      <c r="I29" s="2"/>
      <c r="J29" s="2">
        <v>0.9</v>
      </c>
      <c r="K29" s="2"/>
      <c r="L29" s="2">
        <v>0.84</v>
      </c>
      <c r="M29" s="2"/>
      <c r="N29" s="2">
        <v>0.85</v>
      </c>
      <c r="O29" s="2"/>
      <c r="P29" s="2">
        <v>0.59</v>
      </c>
      <c r="Q29" s="2"/>
      <c r="R29" s="2">
        <v>0.63</v>
      </c>
      <c r="S29" s="2"/>
      <c r="T29" s="2">
        <v>0.56000000000000005</v>
      </c>
      <c r="U29" s="2"/>
      <c r="V29" s="2">
        <v>0.61</v>
      </c>
    </row>
    <row r="30" spans="2:22" x14ac:dyDescent="0.2">
      <c r="B30" s="114" t="s">
        <v>7</v>
      </c>
      <c r="C30" s="2" t="s">
        <v>13</v>
      </c>
      <c r="D30" s="2">
        <v>1.53</v>
      </c>
      <c r="E30" s="2" t="s">
        <v>20</v>
      </c>
      <c r="F30" s="2">
        <v>1.1599999999999999</v>
      </c>
      <c r="G30" s="2"/>
      <c r="H30" s="2">
        <v>0.85</v>
      </c>
      <c r="I30" s="2" t="s">
        <v>20</v>
      </c>
      <c r="J30" s="2">
        <v>1.5</v>
      </c>
      <c r="K30" s="2"/>
      <c r="L30" s="2">
        <v>1.52</v>
      </c>
      <c r="M30" s="2"/>
      <c r="N30" s="2">
        <v>1.69</v>
      </c>
      <c r="O30" s="2"/>
      <c r="P30" s="2">
        <v>1.51</v>
      </c>
      <c r="Q30" s="2"/>
      <c r="R30" s="2">
        <v>1.5</v>
      </c>
      <c r="S30" s="2"/>
      <c r="T30" s="2">
        <v>1.28</v>
      </c>
      <c r="U30" s="2" t="s">
        <v>20</v>
      </c>
      <c r="V30" s="2">
        <v>1.52</v>
      </c>
    </row>
    <row r="31" spans="2:22" x14ac:dyDescent="0.2">
      <c r="B31" s="114" t="s">
        <v>8</v>
      </c>
      <c r="C31" s="2" t="s">
        <v>13</v>
      </c>
      <c r="D31" s="2">
        <v>1.33</v>
      </c>
      <c r="E31" s="2" t="s">
        <v>364</v>
      </c>
      <c r="F31" s="2">
        <v>1.08</v>
      </c>
      <c r="G31" s="2"/>
      <c r="H31" s="2">
        <v>0.88</v>
      </c>
      <c r="I31" s="2" t="s">
        <v>364</v>
      </c>
      <c r="J31" s="2">
        <v>0.8</v>
      </c>
      <c r="K31" s="2"/>
      <c r="L31" s="2">
        <v>0.91</v>
      </c>
      <c r="M31" s="2"/>
      <c r="N31" s="2">
        <v>0.93</v>
      </c>
      <c r="O31" s="2"/>
      <c r="P31" s="2">
        <v>0.89</v>
      </c>
      <c r="Q31" s="2"/>
      <c r="R31" s="2">
        <v>0.84</v>
      </c>
      <c r="S31" s="2"/>
      <c r="T31" s="2">
        <v>0.84</v>
      </c>
      <c r="U31" s="2"/>
      <c r="V31" s="2">
        <v>0.9</v>
      </c>
    </row>
    <row r="32" spans="2:22" x14ac:dyDescent="0.2">
      <c r="B32" s="115" t="s">
        <v>9</v>
      </c>
      <c r="C32" s="7" t="s">
        <v>14</v>
      </c>
      <c r="D32" s="7">
        <v>10</v>
      </c>
      <c r="E32" s="7" t="s">
        <v>20</v>
      </c>
      <c r="F32" s="7">
        <v>10</v>
      </c>
      <c r="G32" s="7"/>
      <c r="H32" s="7">
        <v>10</v>
      </c>
      <c r="I32" s="7" t="s">
        <v>20</v>
      </c>
      <c r="J32" s="7">
        <v>2.5</v>
      </c>
      <c r="K32" s="7"/>
      <c r="L32" s="7">
        <v>2.5</v>
      </c>
      <c r="M32" s="7"/>
      <c r="N32" s="7">
        <v>2.5</v>
      </c>
      <c r="O32" s="7"/>
      <c r="P32" s="7">
        <v>2.5</v>
      </c>
      <c r="Q32" s="7"/>
      <c r="R32" s="7">
        <v>2.5</v>
      </c>
      <c r="S32" s="7"/>
      <c r="T32" s="7">
        <v>2.5</v>
      </c>
      <c r="U32" s="7" t="s">
        <v>20</v>
      </c>
      <c r="V32" s="7">
        <v>2.5</v>
      </c>
    </row>
    <row r="33" spans="2:22" x14ac:dyDescent="0.2">
      <c r="B33" s="115" t="s">
        <v>53</v>
      </c>
      <c r="C33" s="7" t="s">
        <v>14</v>
      </c>
      <c r="D33" s="7">
        <v>3</v>
      </c>
      <c r="E33" s="7" t="s">
        <v>20</v>
      </c>
      <c r="F33" s="7">
        <v>3</v>
      </c>
      <c r="G33" s="7"/>
      <c r="H33" s="7">
        <v>3</v>
      </c>
      <c r="I33" s="7" t="s">
        <v>20</v>
      </c>
      <c r="J33" s="7">
        <v>1.5</v>
      </c>
      <c r="K33" s="7"/>
      <c r="L33" s="7">
        <v>1.5</v>
      </c>
      <c r="M33" s="7"/>
      <c r="N33" s="7">
        <v>1.5</v>
      </c>
      <c r="O33" s="7"/>
      <c r="P33" s="7">
        <v>1.5</v>
      </c>
      <c r="Q33" s="7"/>
      <c r="R33" s="7">
        <v>1.5</v>
      </c>
      <c r="S33" s="7"/>
      <c r="T33" s="7">
        <v>1.5</v>
      </c>
      <c r="U33" s="7" t="s">
        <v>20</v>
      </c>
      <c r="V33" s="7">
        <v>1.5</v>
      </c>
    </row>
    <row r="34" spans="2:22" x14ac:dyDescent="0.2">
      <c r="B34" s="115" t="s">
        <v>54</v>
      </c>
      <c r="C34" s="7" t="s">
        <v>15</v>
      </c>
      <c r="D34" s="7">
        <v>20</v>
      </c>
      <c r="E34" s="7" t="s">
        <v>20</v>
      </c>
      <c r="F34" s="7">
        <v>20</v>
      </c>
      <c r="G34" s="7"/>
      <c r="H34" s="7">
        <v>20</v>
      </c>
      <c r="I34" s="7" t="s">
        <v>20</v>
      </c>
      <c r="J34" s="7">
        <v>200</v>
      </c>
      <c r="K34" s="7"/>
      <c r="L34" s="7">
        <v>200</v>
      </c>
      <c r="M34" s="7"/>
      <c r="N34" s="7">
        <v>200</v>
      </c>
      <c r="O34" s="7"/>
      <c r="P34" s="7">
        <v>200</v>
      </c>
      <c r="Q34" s="7"/>
      <c r="R34" s="7">
        <v>200</v>
      </c>
      <c r="S34" s="7"/>
      <c r="T34" s="7">
        <v>200</v>
      </c>
      <c r="U34" s="7" t="s">
        <v>20</v>
      </c>
      <c r="V34" s="7">
        <v>200</v>
      </c>
    </row>
    <row r="35" spans="2:22" x14ac:dyDescent="0.2">
      <c r="B35" s="115" t="s">
        <v>55</v>
      </c>
      <c r="C35" s="7" t="s">
        <v>15</v>
      </c>
      <c r="D35" s="7">
        <v>3</v>
      </c>
      <c r="E35" s="7" t="s">
        <v>20</v>
      </c>
      <c r="F35" s="7">
        <v>3</v>
      </c>
      <c r="G35" s="7"/>
      <c r="H35" s="7">
        <v>3</v>
      </c>
      <c r="I35" s="7" t="s">
        <v>20</v>
      </c>
      <c r="J35" s="7">
        <v>10</v>
      </c>
      <c r="K35" s="7"/>
      <c r="L35" s="7">
        <v>10</v>
      </c>
      <c r="M35" s="7"/>
      <c r="N35" s="7">
        <v>10</v>
      </c>
      <c r="O35" s="7"/>
      <c r="P35" s="7">
        <v>10</v>
      </c>
      <c r="Q35" s="7"/>
      <c r="R35" s="7">
        <v>10</v>
      </c>
      <c r="S35" s="7"/>
      <c r="T35" s="7">
        <v>10</v>
      </c>
      <c r="U35" s="7" t="s">
        <v>20</v>
      </c>
      <c r="V35" s="7">
        <v>10</v>
      </c>
    </row>
    <row r="36" spans="2:22" x14ac:dyDescent="0.2">
      <c r="B36" s="115" t="s">
        <v>56</v>
      </c>
      <c r="C36" s="7" t="s">
        <v>15</v>
      </c>
      <c r="D36" s="7">
        <v>1</v>
      </c>
      <c r="E36" s="7" t="s">
        <v>20</v>
      </c>
      <c r="F36" s="7">
        <v>1</v>
      </c>
      <c r="G36" s="7"/>
      <c r="H36" s="7">
        <v>1</v>
      </c>
      <c r="I36" s="7" t="s">
        <v>20</v>
      </c>
      <c r="J36" s="7">
        <v>10</v>
      </c>
      <c r="K36" s="7"/>
      <c r="L36" s="7">
        <v>10</v>
      </c>
      <c r="M36" s="7"/>
      <c r="N36" s="7">
        <v>10</v>
      </c>
      <c r="O36" s="7"/>
      <c r="P36" s="7">
        <v>10</v>
      </c>
      <c r="Q36" s="7"/>
      <c r="R36" s="7">
        <v>10</v>
      </c>
      <c r="S36" s="7"/>
      <c r="T36" s="7">
        <v>10</v>
      </c>
      <c r="U36" s="7" t="s">
        <v>20</v>
      </c>
      <c r="V36" s="7">
        <v>10</v>
      </c>
    </row>
    <row r="37" spans="2:22" x14ac:dyDescent="0.2">
      <c r="B37" s="115" t="s">
        <v>57</v>
      </c>
      <c r="C37" s="7" t="s">
        <v>15</v>
      </c>
      <c r="D37" s="7">
        <v>5</v>
      </c>
      <c r="E37" s="7" t="s">
        <v>20</v>
      </c>
      <c r="F37" s="7">
        <v>5</v>
      </c>
      <c r="G37" s="7"/>
      <c r="H37" s="7">
        <v>5</v>
      </c>
      <c r="I37" s="7" t="s">
        <v>20</v>
      </c>
      <c r="J37" s="7">
        <v>12</v>
      </c>
      <c r="K37" s="7"/>
      <c r="L37" s="7">
        <v>12</v>
      </c>
      <c r="M37" s="7"/>
      <c r="N37" s="7">
        <v>12</v>
      </c>
      <c r="O37" s="7"/>
      <c r="P37" s="7">
        <v>12</v>
      </c>
      <c r="Q37" s="7"/>
      <c r="R37" s="7">
        <v>12</v>
      </c>
      <c r="S37" s="7"/>
      <c r="T37" s="7">
        <v>12</v>
      </c>
      <c r="U37" s="7" t="s">
        <v>20</v>
      </c>
      <c r="V37" s="7">
        <v>12</v>
      </c>
    </row>
    <row r="38" spans="2:22" x14ac:dyDescent="0.2">
      <c r="B38" s="115" t="s">
        <v>47</v>
      </c>
      <c r="C38" s="7" t="s">
        <v>15</v>
      </c>
      <c r="D38" s="7">
        <v>10</v>
      </c>
      <c r="E38" s="7" t="s">
        <v>20</v>
      </c>
      <c r="F38" s="7">
        <v>10</v>
      </c>
      <c r="G38" s="7"/>
      <c r="H38" s="7">
        <v>10</v>
      </c>
      <c r="I38" s="7" t="s">
        <v>20</v>
      </c>
      <c r="J38" s="7">
        <v>50</v>
      </c>
      <c r="K38" s="7"/>
      <c r="L38" s="7">
        <v>50</v>
      </c>
      <c r="M38" s="7"/>
      <c r="N38" s="7">
        <v>50</v>
      </c>
      <c r="O38" s="7"/>
      <c r="P38" s="7">
        <v>50</v>
      </c>
      <c r="Q38" s="7"/>
      <c r="R38" s="7">
        <v>50</v>
      </c>
      <c r="S38" s="7"/>
      <c r="T38" s="7">
        <v>50</v>
      </c>
      <c r="U38" s="7" t="s">
        <v>20</v>
      </c>
      <c r="V38" s="7">
        <v>50</v>
      </c>
    </row>
    <row r="39" spans="2:22" x14ac:dyDescent="0.2">
      <c r="B39" s="115" t="s">
        <v>31</v>
      </c>
      <c r="C39" s="7" t="s">
        <v>15</v>
      </c>
      <c r="D39" s="7">
        <v>350</v>
      </c>
      <c r="E39" s="7" t="s">
        <v>20</v>
      </c>
      <c r="F39" s="7">
        <v>350</v>
      </c>
      <c r="G39" s="7"/>
      <c r="H39" s="7">
        <v>350</v>
      </c>
      <c r="I39" s="7" t="s">
        <v>20</v>
      </c>
      <c r="J39" s="7">
        <v>1100</v>
      </c>
      <c r="K39" s="7"/>
      <c r="L39" s="7">
        <v>1100</v>
      </c>
      <c r="M39" s="7"/>
      <c r="N39" s="7">
        <v>1100</v>
      </c>
      <c r="O39" s="7"/>
      <c r="P39" s="7">
        <v>1100</v>
      </c>
      <c r="Q39" s="7"/>
      <c r="R39" s="7">
        <v>500</v>
      </c>
      <c r="S39" s="7"/>
      <c r="T39" s="7">
        <v>500</v>
      </c>
      <c r="U39" s="7" t="s">
        <v>20</v>
      </c>
      <c r="V39" s="7">
        <v>500</v>
      </c>
    </row>
    <row r="40" spans="2:22" x14ac:dyDescent="0.2">
      <c r="B40" s="115" t="s">
        <v>58</v>
      </c>
      <c r="C40" s="7" t="s">
        <v>15</v>
      </c>
      <c r="D40" s="7">
        <v>20</v>
      </c>
      <c r="E40" s="7" t="s">
        <v>20</v>
      </c>
      <c r="F40" s="7">
        <v>20</v>
      </c>
      <c r="G40" s="7"/>
      <c r="H40" s="7">
        <v>20</v>
      </c>
      <c r="I40" s="7" t="s">
        <v>20</v>
      </c>
      <c r="J40" s="7">
        <v>80</v>
      </c>
      <c r="K40" s="7"/>
      <c r="L40" s="7">
        <v>80</v>
      </c>
      <c r="M40" s="7"/>
      <c r="N40" s="7">
        <v>80</v>
      </c>
      <c r="O40" s="7"/>
      <c r="P40" s="7">
        <v>80</v>
      </c>
      <c r="Q40" s="7"/>
      <c r="R40" s="7">
        <v>80</v>
      </c>
      <c r="S40" s="7"/>
      <c r="T40" s="7">
        <v>80</v>
      </c>
      <c r="U40" s="7" t="s">
        <v>20</v>
      </c>
      <c r="V40" s="7">
        <v>80</v>
      </c>
    </row>
    <row r="41" spans="2:22" x14ac:dyDescent="0.2">
      <c r="B41" s="115" t="s">
        <v>59</v>
      </c>
      <c r="C41" s="7" t="s">
        <v>15</v>
      </c>
      <c r="D41" s="7">
        <v>2</v>
      </c>
      <c r="E41" s="7" t="s">
        <v>20</v>
      </c>
      <c r="F41" s="7">
        <v>2</v>
      </c>
      <c r="G41" s="7"/>
      <c r="H41" s="7">
        <v>2</v>
      </c>
      <c r="I41" s="7" t="s">
        <v>20</v>
      </c>
      <c r="J41" s="7">
        <v>10</v>
      </c>
      <c r="K41" s="7"/>
      <c r="L41" s="7">
        <v>10</v>
      </c>
      <c r="M41" s="7"/>
      <c r="N41" s="7">
        <v>10</v>
      </c>
      <c r="O41" s="7"/>
      <c r="P41" s="7">
        <v>10</v>
      </c>
      <c r="Q41" s="7"/>
      <c r="R41" s="7">
        <v>10</v>
      </c>
      <c r="S41" s="7"/>
      <c r="T41" s="7">
        <v>10</v>
      </c>
      <c r="U41" s="7" t="s">
        <v>20</v>
      </c>
      <c r="V41" s="7">
        <v>10</v>
      </c>
    </row>
    <row r="42" spans="2:22" x14ac:dyDescent="0.2">
      <c r="B42" s="115" t="s">
        <v>16</v>
      </c>
      <c r="C42" s="7" t="s">
        <v>15</v>
      </c>
      <c r="D42" s="7">
        <v>0.02</v>
      </c>
      <c r="E42" s="7" t="s">
        <v>20</v>
      </c>
      <c r="F42" s="7">
        <v>0.02</v>
      </c>
      <c r="G42" s="7"/>
      <c r="H42" s="7">
        <v>0.02</v>
      </c>
      <c r="I42" s="7" t="s">
        <v>20</v>
      </c>
      <c r="J42" s="7">
        <v>0.02</v>
      </c>
      <c r="K42" s="7">
        <v>0.02</v>
      </c>
      <c r="L42" s="7">
        <v>0.02</v>
      </c>
      <c r="M42" s="7">
        <v>0.02</v>
      </c>
      <c r="N42" s="7">
        <v>0.02</v>
      </c>
      <c r="O42" s="7">
        <v>0.02</v>
      </c>
      <c r="P42" s="7">
        <v>0.02</v>
      </c>
      <c r="Q42" s="7">
        <v>0.02</v>
      </c>
      <c r="R42" s="7">
        <v>0.02</v>
      </c>
      <c r="S42" s="7">
        <v>0.02</v>
      </c>
      <c r="T42" s="7">
        <v>0.02</v>
      </c>
      <c r="U42" s="7">
        <v>0.02</v>
      </c>
      <c r="V42" s="7">
        <v>0.02</v>
      </c>
    </row>
    <row r="43" spans="2:22" x14ac:dyDescent="0.2">
      <c r="B43" s="115" t="s">
        <v>60</v>
      </c>
      <c r="C43" s="7" t="s">
        <v>15</v>
      </c>
      <c r="D43" s="7">
        <v>0.5</v>
      </c>
      <c r="E43" s="7" t="s">
        <v>20</v>
      </c>
      <c r="F43" s="7">
        <v>0.5</v>
      </c>
      <c r="G43" s="7"/>
      <c r="H43" s="7">
        <v>0.5</v>
      </c>
      <c r="I43" s="7" t="s">
        <v>20</v>
      </c>
      <c r="J43" s="7">
        <v>2</v>
      </c>
      <c r="K43" s="7"/>
      <c r="L43" s="7">
        <v>2</v>
      </c>
      <c r="M43" s="7"/>
      <c r="N43" s="7">
        <v>2</v>
      </c>
      <c r="O43" s="7"/>
      <c r="P43" s="7">
        <v>2</v>
      </c>
      <c r="Q43" s="7"/>
      <c r="R43" s="7">
        <v>2</v>
      </c>
      <c r="S43" s="7"/>
      <c r="T43" s="7">
        <v>2</v>
      </c>
      <c r="U43" s="7" t="s">
        <v>20</v>
      </c>
      <c r="V43" s="7">
        <v>2</v>
      </c>
    </row>
    <row r="44" spans="2:22" x14ac:dyDescent="0.2">
      <c r="B44" s="115" t="s">
        <v>61</v>
      </c>
      <c r="C44" s="7" t="s">
        <v>15</v>
      </c>
      <c r="D44" s="7">
        <v>200</v>
      </c>
      <c r="E44" s="7" t="s">
        <v>20</v>
      </c>
      <c r="F44" s="7">
        <v>200</v>
      </c>
      <c r="G44" s="7"/>
      <c r="H44" s="7">
        <v>200</v>
      </c>
      <c r="I44" s="7" t="s">
        <v>20</v>
      </c>
      <c r="J44" s="7">
        <v>250</v>
      </c>
      <c r="K44" s="7"/>
      <c r="L44" s="7">
        <v>250</v>
      </c>
      <c r="M44" s="7"/>
      <c r="N44" s="7">
        <v>250</v>
      </c>
      <c r="O44" s="7"/>
      <c r="P44" s="7">
        <v>250</v>
      </c>
      <c r="Q44" s="7"/>
      <c r="R44" s="7">
        <v>250</v>
      </c>
      <c r="S44" s="7"/>
      <c r="T44" s="7">
        <v>250</v>
      </c>
      <c r="U44" s="7" t="s">
        <v>20</v>
      </c>
      <c r="V44" s="7">
        <v>250</v>
      </c>
    </row>
    <row r="45" spans="2:22" x14ac:dyDescent="0.2">
      <c r="B45" s="115" t="s">
        <v>62</v>
      </c>
      <c r="C45" s="7" t="s">
        <v>15</v>
      </c>
      <c r="D45" s="7">
        <v>0.1</v>
      </c>
      <c r="E45" s="7" t="s">
        <v>20</v>
      </c>
      <c r="F45" s="7">
        <v>0.1</v>
      </c>
      <c r="G45" s="7"/>
      <c r="H45" s="7">
        <v>0.1</v>
      </c>
      <c r="I45" s="7" t="s">
        <v>20</v>
      </c>
      <c r="J45" s="7">
        <v>1.5</v>
      </c>
      <c r="K45" s="7"/>
      <c r="L45" s="7">
        <v>1.5</v>
      </c>
      <c r="M45" s="7"/>
      <c r="N45" s="7">
        <v>1.5</v>
      </c>
      <c r="O45" s="7"/>
      <c r="P45" s="7">
        <v>1.5</v>
      </c>
      <c r="Q45" s="7"/>
      <c r="R45" s="7">
        <v>1.5</v>
      </c>
      <c r="S45" s="7"/>
      <c r="T45" s="7">
        <v>1.5</v>
      </c>
      <c r="U45" s="7" t="s">
        <v>20</v>
      </c>
      <c r="V45" s="7">
        <v>1.5</v>
      </c>
    </row>
    <row r="46" spans="2:22" x14ac:dyDescent="0.2">
      <c r="B46" s="115" t="s">
        <v>63</v>
      </c>
      <c r="C46" s="7" t="s">
        <v>15</v>
      </c>
      <c r="D46" s="7"/>
      <c r="E46" s="7" t="s">
        <v>20</v>
      </c>
      <c r="F46" s="7"/>
      <c r="G46" s="7"/>
      <c r="H46" s="7"/>
      <c r="I46" s="7" t="s">
        <v>20</v>
      </c>
      <c r="J46" s="7">
        <v>150</v>
      </c>
      <c r="K46" s="7"/>
      <c r="L46" s="7">
        <v>150</v>
      </c>
      <c r="M46" s="7"/>
      <c r="N46" s="7">
        <v>150</v>
      </c>
      <c r="O46" s="7"/>
      <c r="P46" s="7">
        <v>150</v>
      </c>
      <c r="Q46" s="7"/>
      <c r="R46" s="7">
        <v>150</v>
      </c>
      <c r="S46" s="7"/>
      <c r="T46" s="7">
        <v>150</v>
      </c>
      <c r="U46" s="7" t="s">
        <v>20</v>
      </c>
      <c r="V46" s="7">
        <v>150</v>
      </c>
    </row>
    <row r="47" spans="2:22" x14ac:dyDescent="0.2">
      <c r="B47" s="115" t="s">
        <v>64</v>
      </c>
      <c r="C47" s="7" t="s">
        <v>15</v>
      </c>
      <c r="D47" s="7"/>
      <c r="E47" s="7" t="s">
        <v>20</v>
      </c>
      <c r="F47" s="7"/>
      <c r="G47" s="7"/>
      <c r="H47" s="7"/>
      <c r="I47" s="7" t="s">
        <v>20</v>
      </c>
      <c r="J47" s="7">
        <v>4</v>
      </c>
      <c r="K47" s="7"/>
      <c r="L47" s="7">
        <v>4</v>
      </c>
      <c r="M47" s="7"/>
      <c r="N47" s="7">
        <v>4</v>
      </c>
      <c r="O47" s="7"/>
      <c r="P47" s="7">
        <v>4</v>
      </c>
      <c r="Q47" s="7"/>
      <c r="R47" s="7">
        <v>4</v>
      </c>
      <c r="S47" s="7"/>
      <c r="T47" s="7">
        <v>4</v>
      </c>
      <c r="U47" s="7" t="s">
        <v>20</v>
      </c>
      <c r="V47" s="7">
        <v>4</v>
      </c>
    </row>
    <row r="48" spans="2:22" x14ac:dyDescent="0.2">
      <c r="B48" s="115" t="s">
        <v>65</v>
      </c>
      <c r="C48" s="7" t="s">
        <v>15</v>
      </c>
      <c r="D48" s="7"/>
      <c r="E48" s="7" t="s">
        <v>20</v>
      </c>
      <c r="F48" s="7"/>
      <c r="G48" s="7"/>
      <c r="H48" s="7"/>
      <c r="I48" s="7" t="s">
        <v>20</v>
      </c>
      <c r="J48" s="7">
        <v>75</v>
      </c>
      <c r="K48" s="7"/>
      <c r="L48" s="7">
        <v>75</v>
      </c>
      <c r="M48" s="7"/>
      <c r="N48" s="7">
        <v>75</v>
      </c>
      <c r="O48" s="7"/>
      <c r="P48" s="7">
        <v>75</v>
      </c>
      <c r="Q48" s="7"/>
      <c r="R48" s="7">
        <v>75</v>
      </c>
      <c r="S48" s="7"/>
      <c r="T48" s="7">
        <v>75</v>
      </c>
      <c r="U48" s="7" t="s">
        <v>20</v>
      </c>
      <c r="V48" s="7">
        <v>75</v>
      </c>
    </row>
    <row r="49" spans="2:22" x14ac:dyDescent="0.2">
      <c r="B49" s="115" t="s">
        <v>66</v>
      </c>
      <c r="C49" s="7" t="s">
        <v>15</v>
      </c>
      <c r="D49" s="7"/>
      <c r="E49" s="7" t="s">
        <v>20</v>
      </c>
      <c r="F49" s="7"/>
      <c r="G49" s="7"/>
      <c r="H49" s="7"/>
      <c r="I49" s="7" t="s">
        <v>20</v>
      </c>
      <c r="J49" s="7">
        <v>50</v>
      </c>
      <c r="K49" s="7"/>
      <c r="L49" s="7">
        <v>50</v>
      </c>
      <c r="M49" s="7"/>
      <c r="N49" s="7">
        <v>50</v>
      </c>
      <c r="O49" s="7"/>
      <c r="P49" s="7">
        <v>50</v>
      </c>
      <c r="Q49" s="7"/>
      <c r="R49" s="7">
        <v>50</v>
      </c>
      <c r="S49" s="7"/>
      <c r="T49" s="7">
        <v>50</v>
      </c>
      <c r="U49" s="7" t="s">
        <v>20</v>
      </c>
      <c r="V49" s="7">
        <v>50</v>
      </c>
    </row>
    <row r="50" spans="2:22" x14ac:dyDescent="0.2">
      <c r="B50" s="115" t="s">
        <v>10</v>
      </c>
      <c r="C50" s="7" t="s">
        <v>15</v>
      </c>
      <c r="D50" s="7">
        <v>0.2</v>
      </c>
      <c r="E50" s="7" t="s">
        <v>20</v>
      </c>
      <c r="F50" s="7">
        <v>0.2</v>
      </c>
      <c r="G50" s="7"/>
      <c r="H50" s="7">
        <v>0.2</v>
      </c>
      <c r="I50" s="7" t="s">
        <v>20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 t="s">
        <v>20</v>
      </c>
      <c r="V50" s="7"/>
    </row>
    <row r="51" spans="2:22" x14ac:dyDescent="0.2">
      <c r="B51" s="115" t="s">
        <v>11</v>
      </c>
      <c r="C51" s="7" t="s">
        <v>15</v>
      </c>
      <c r="D51" s="7">
        <v>0.3</v>
      </c>
      <c r="E51" s="7" t="s">
        <v>20</v>
      </c>
      <c r="F51" s="7">
        <v>0.3</v>
      </c>
      <c r="G51" s="7"/>
      <c r="H51" s="7">
        <v>0.3</v>
      </c>
      <c r="I51" s="7" t="s">
        <v>20</v>
      </c>
      <c r="J51" s="7">
        <v>3</v>
      </c>
      <c r="K51" s="7"/>
      <c r="L51" s="7">
        <v>3</v>
      </c>
      <c r="M51" s="7"/>
      <c r="N51" s="7">
        <v>3</v>
      </c>
      <c r="O51" s="7"/>
      <c r="P51" s="7">
        <v>3</v>
      </c>
      <c r="Q51" s="7"/>
      <c r="R51" s="7">
        <v>3</v>
      </c>
      <c r="S51" s="7"/>
      <c r="T51" s="7">
        <v>3</v>
      </c>
      <c r="U51" s="7" t="s">
        <v>20</v>
      </c>
      <c r="V51" s="7">
        <v>3</v>
      </c>
    </row>
    <row r="52" spans="2:22" x14ac:dyDescent="0.2">
      <c r="B52" s="115" t="s">
        <v>12</v>
      </c>
      <c r="C52" s="7" t="s">
        <v>15</v>
      </c>
      <c r="D52" s="7">
        <v>0.15</v>
      </c>
      <c r="E52" s="7" t="s">
        <v>20</v>
      </c>
      <c r="F52" s="7">
        <v>0.15</v>
      </c>
      <c r="G52" s="7"/>
      <c r="H52" s="7">
        <v>0.15</v>
      </c>
      <c r="I52" s="7" t="s">
        <v>20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 t="s">
        <v>20</v>
      </c>
      <c r="V52" s="7"/>
    </row>
    <row r="53" spans="2:22" x14ac:dyDescent="0.2">
      <c r="B53" s="115" t="s">
        <v>629</v>
      </c>
      <c r="C53" s="7" t="s">
        <v>753</v>
      </c>
      <c r="D53" s="7">
        <v>500</v>
      </c>
      <c r="E53" s="7" t="s">
        <v>20</v>
      </c>
      <c r="F53" s="7">
        <v>500</v>
      </c>
      <c r="G53" s="7"/>
      <c r="H53" s="7">
        <v>500</v>
      </c>
      <c r="I53" s="7" t="s">
        <v>20</v>
      </c>
      <c r="J53" s="7">
        <v>500</v>
      </c>
      <c r="K53" s="7"/>
      <c r="L53" s="7">
        <v>500</v>
      </c>
      <c r="M53" s="7"/>
      <c r="N53" s="7">
        <v>500</v>
      </c>
      <c r="O53" s="7"/>
      <c r="P53" s="7">
        <v>500</v>
      </c>
      <c r="Q53" s="7"/>
      <c r="R53" s="7">
        <v>500</v>
      </c>
      <c r="S53" s="7"/>
      <c r="T53" s="7">
        <v>500</v>
      </c>
      <c r="U53" s="7" t="s">
        <v>20</v>
      </c>
      <c r="V53" s="7">
        <v>500</v>
      </c>
    </row>
    <row r="54" spans="2:22" x14ac:dyDescent="0.2">
      <c r="B54" s="115" t="s">
        <v>656</v>
      </c>
      <c r="C54" s="7" t="s">
        <v>753</v>
      </c>
      <c r="D54" s="7"/>
      <c r="E54" s="7" t="s">
        <v>20</v>
      </c>
      <c r="F54" s="7"/>
      <c r="G54" s="7"/>
      <c r="H54" s="7"/>
      <c r="I54" s="7" t="s">
        <v>20</v>
      </c>
      <c r="J54" s="7">
        <v>30</v>
      </c>
      <c r="K54" s="7"/>
      <c r="L54" s="7">
        <v>40</v>
      </c>
      <c r="M54" s="7"/>
      <c r="N54" s="7">
        <v>40</v>
      </c>
      <c r="O54" s="7"/>
      <c r="P54" s="7">
        <v>50</v>
      </c>
      <c r="Q54" s="7"/>
      <c r="R54" s="7">
        <v>50</v>
      </c>
      <c r="S54" s="7"/>
      <c r="T54" s="7">
        <v>50</v>
      </c>
      <c r="U54" s="7" t="s">
        <v>20</v>
      </c>
      <c r="V54" s="7">
        <v>50</v>
      </c>
    </row>
    <row r="55" spans="2:22" x14ac:dyDescent="0.2">
      <c r="B55" s="115" t="s">
        <v>630</v>
      </c>
      <c r="C55" s="7" t="s">
        <v>753</v>
      </c>
      <c r="D55" s="7"/>
      <c r="E55" s="7"/>
      <c r="F55" s="7"/>
      <c r="G55" s="7"/>
      <c r="H55" s="7"/>
      <c r="I55" s="7"/>
      <c r="J55" s="7">
        <v>1000</v>
      </c>
      <c r="K55" s="7"/>
      <c r="L55" s="7">
        <v>1000</v>
      </c>
      <c r="M55" s="7"/>
      <c r="N55" s="7">
        <v>1000</v>
      </c>
      <c r="O55" s="7"/>
      <c r="P55" s="7">
        <v>1000</v>
      </c>
      <c r="Q55" s="7"/>
      <c r="R55" s="7">
        <v>1000</v>
      </c>
      <c r="S55" s="7"/>
      <c r="T55" s="7">
        <v>1000</v>
      </c>
      <c r="U55" s="7"/>
      <c r="V55" s="7">
        <v>1000</v>
      </c>
    </row>
    <row r="56" spans="2:22" x14ac:dyDescent="0.2">
      <c r="B56" s="115" t="s">
        <v>631</v>
      </c>
      <c r="C56" s="7" t="s">
        <v>753</v>
      </c>
      <c r="D56" s="7">
        <v>1000</v>
      </c>
      <c r="E56" s="7" t="s">
        <v>15</v>
      </c>
      <c r="F56" s="7">
        <v>1000</v>
      </c>
      <c r="G56" s="7"/>
      <c r="H56" s="7">
        <v>1000</v>
      </c>
      <c r="I56" s="7"/>
      <c r="J56" s="7">
        <v>2000</v>
      </c>
      <c r="K56" s="7"/>
      <c r="L56" s="7">
        <v>2000</v>
      </c>
      <c r="M56" s="7"/>
      <c r="N56" s="7">
        <v>2000</v>
      </c>
      <c r="O56" s="7"/>
      <c r="P56" s="7">
        <v>1000</v>
      </c>
      <c r="Q56" s="7"/>
      <c r="R56" s="7">
        <v>1000</v>
      </c>
      <c r="S56" s="7"/>
      <c r="T56" s="7">
        <v>1000</v>
      </c>
      <c r="U56" s="7"/>
      <c r="V56" s="7">
        <v>1000</v>
      </c>
    </row>
    <row r="57" spans="2:22" ht="12" customHeight="1" x14ac:dyDescent="0.2">
      <c r="B57" s="115" t="s">
        <v>632</v>
      </c>
      <c r="C57" s="7" t="s">
        <v>753</v>
      </c>
      <c r="D57" s="7"/>
      <c r="E57" s="7"/>
      <c r="F57" s="7"/>
      <c r="G57" s="7"/>
      <c r="H57" s="7"/>
      <c r="I57" s="7"/>
      <c r="J57" s="7">
        <v>1000</v>
      </c>
      <c r="K57" s="7"/>
      <c r="L57" s="7">
        <v>1000</v>
      </c>
      <c r="M57" s="7"/>
      <c r="N57" s="7">
        <v>1000</v>
      </c>
      <c r="O57" s="7"/>
      <c r="P57" s="7">
        <v>3000</v>
      </c>
      <c r="Q57" s="7"/>
      <c r="R57" s="7">
        <v>3500</v>
      </c>
      <c r="S57" s="7"/>
      <c r="T57" s="7">
        <v>3500</v>
      </c>
      <c r="U57" s="7"/>
      <c r="V57" s="7">
        <v>3500</v>
      </c>
    </row>
    <row r="58" spans="2:22" ht="4.5" hidden="1" customHeight="1" x14ac:dyDescent="0.2">
      <c r="B58" s="123" t="s">
        <v>366</v>
      </c>
      <c r="C58" s="121" t="s">
        <v>367</v>
      </c>
      <c r="D58" s="122"/>
      <c r="E58" s="121"/>
      <c r="F58" s="122"/>
      <c r="G58" s="121"/>
      <c r="H58" s="122"/>
      <c r="I58" s="121"/>
      <c r="J58" s="122">
        <v>1</v>
      </c>
      <c r="K58" s="121"/>
      <c r="L58" s="122">
        <v>2</v>
      </c>
      <c r="M58" s="121"/>
      <c r="N58" s="122">
        <v>3</v>
      </c>
      <c r="O58" s="121"/>
      <c r="P58" s="122">
        <v>4.5</v>
      </c>
      <c r="Q58" s="121"/>
      <c r="R58" s="122">
        <v>6</v>
      </c>
      <c r="S58" s="121"/>
      <c r="T58" s="122">
        <v>8</v>
      </c>
      <c r="U58" s="121"/>
      <c r="V58" s="122">
        <v>8</v>
      </c>
    </row>
    <row r="59" spans="2:22" s="5" customFormat="1" ht="43.5" customHeight="1" x14ac:dyDescent="0.2">
      <c r="B59" s="215" t="s">
        <v>410</v>
      </c>
      <c r="C59" s="216"/>
      <c r="D59" s="304">
        <f>свод!K75</f>
        <v>5200</v>
      </c>
      <c r="E59" s="305"/>
      <c r="F59" s="304">
        <f>свод!K73</f>
        <v>5078</v>
      </c>
      <c r="G59" s="305"/>
      <c r="H59" s="304">
        <f>свод!K71</f>
        <v>4966</v>
      </c>
      <c r="I59" s="305"/>
      <c r="J59" s="304">
        <f>свод!K57</f>
        <v>6661</v>
      </c>
      <c r="K59" s="305"/>
      <c r="L59" s="304">
        <f>свод!K59</f>
        <v>6569</v>
      </c>
      <c r="M59" s="305"/>
      <c r="N59" s="304">
        <f>свод!K61</f>
        <v>6583</v>
      </c>
      <c r="O59" s="305"/>
      <c r="P59" s="304">
        <f>свод!K63</f>
        <v>6062</v>
      </c>
      <c r="Q59" s="305"/>
      <c r="R59" s="304">
        <f>свод!K65</f>
        <v>5921</v>
      </c>
      <c r="S59" s="305"/>
      <c r="T59" s="304">
        <f>свод!K67</f>
        <v>5839</v>
      </c>
      <c r="U59" s="305"/>
      <c r="V59" s="159">
        <f>свод!K69</f>
        <v>6023</v>
      </c>
    </row>
    <row r="60" spans="2:22" s="5" customFormat="1" ht="43.5" customHeight="1" x14ac:dyDescent="0.2">
      <c r="B60" s="275" t="s">
        <v>409</v>
      </c>
      <c r="C60" s="276"/>
      <c r="D60" s="157">
        <f>свод!K74</f>
        <v>5234</v>
      </c>
      <c r="E60" s="157"/>
      <c r="F60" s="157">
        <f>свод!K72</f>
        <v>5112</v>
      </c>
      <c r="G60" s="157"/>
      <c r="H60" s="157">
        <f>свод!K70</f>
        <v>5000</v>
      </c>
      <c r="I60" s="156"/>
      <c r="J60" s="157">
        <f>свод!K56</f>
        <v>6694</v>
      </c>
      <c r="K60" s="157"/>
      <c r="L60" s="157">
        <f>свод!K58</f>
        <v>6603</v>
      </c>
      <c r="M60" s="157"/>
      <c r="N60" s="157">
        <f>свод!K60</f>
        <v>6617</v>
      </c>
      <c r="O60" s="157"/>
      <c r="P60" s="157">
        <f>свод!K62</f>
        <v>6096</v>
      </c>
      <c r="Q60" s="157"/>
      <c r="R60" s="157">
        <f>свод!K64</f>
        <v>5955</v>
      </c>
      <c r="S60" s="157"/>
      <c r="T60" s="157">
        <f>свод!K66</f>
        <v>5873</v>
      </c>
      <c r="U60" s="157"/>
      <c r="V60" s="157">
        <f>свод!K68</f>
        <v>6057</v>
      </c>
    </row>
    <row r="61" spans="2:22" ht="15.75" x14ac:dyDescent="0.25">
      <c r="B61" s="10" t="s">
        <v>25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2:22" ht="15.75" x14ac:dyDescent="0.25">
      <c r="B62" s="10" t="s">
        <v>26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2:22" ht="15.75" x14ac:dyDescent="0.25">
      <c r="B63" s="10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2:22" ht="38.25" customHeight="1" x14ac:dyDescent="0.2">
      <c r="B64" s="308" t="s">
        <v>653</v>
      </c>
      <c r="C64" s="308"/>
      <c r="D64" s="308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</row>
    <row r="65" spans="2:20" ht="38.25" customHeight="1" x14ac:dyDescent="0.2">
      <c r="B65" s="308" t="s">
        <v>654</v>
      </c>
      <c r="C65" s="308"/>
      <c r="D65" s="308"/>
      <c r="E65" s="308"/>
      <c r="F65" s="308"/>
      <c r="G65" s="308"/>
      <c r="H65" s="308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  <c r="T65" s="308"/>
    </row>
    <row r="66" spans="2:20" ht="38.25" customHeight="1" x14ac:dyDescent="0.2">
      <c r="B66" s="308" t="s">
        <v>655</v>
      </c>
      <c r="C66" s="308"/>
      <c r="D66" s="308"/>
      <c r="E66" s="308"/>
      <c r="F66" s="308"/>
      <c r="G66" s="308"/>
      <c r="H66" s="308"/>
      <c r="I66" s="308"/>
      <c r="J66" s="308"/>
      <c r="K66" s="308"/>
      <c r="L66" s="308"/>
      <c r="M66" s="308"/>
      <c r="N66" s="308"/>
      <c r="O66" s="308"/>
      <c r="P66" s="308"/>
      <c r="Q66" s="308"/>
      <c r="R66" s="308"/>
      <c r="S66" s="308"/>
      <c r="T66" s="308"/>
    </row>
    <row r="67" spans="2:20" ht="31.5" customHeight="1" x14ac:dyDescent="0.2">
      <c r="B67" s="286" t="s">
        <v>624</v>
      </c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</row>
    <row r="68" spans="2:20" ht="31.5" customHeight="1" x14ac:dyDescent="0.2">
      <c r="B68" s="286" t="s">
        <v>625</v>
      </c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</row>
    <row r="69" spans="2:20" ht="31.5" customHeight="1" x14ac:dyDescent="0.2">
      <c r="B69" s="286" t="s">
        <v>626</v>
      </c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</row>
    <row r="70" spans="2:20" ht="37.5" customHeight="1" x14ac:dyDescent="0.2">
      <c r="B70" s="286" t="s">
        <v>657</v>
      </c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</row>
    <row r="71" spans="2:20" ht="32.25" customHeight="1" x14ac:dyDescent="0.2">
      <c r="B71" s="286" t="s">
        <v>658</v>
      </c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</row>
    <row r="72" spans="2:20" ht="33" customHeight="1" x14ac:dyDescent="0.2">
      <c r="B72" s="286" t="s">
        <v>659</v>
      </c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</row>
    <row r="73" spans="2:20" ht="33" customHeight="1" x14ac:dyDescent="0.2">
      <c r="B73" s="286" t="s">
        <v>660</v>
      </c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</row>
    <row r="74" spans="2:20" ht="14.25" customHeight="1" x14ac:dyDescent="0.2">
      <c r="B74" s="20"/>
      <c r="C74" s="20"/>
    </row>
    <row r="75" spans="2:20" ht="14.25" customHeight="1" x14ac:dyDescent="0.2">
      <c r="B75" s="20"/>
      <c r="C75" s="20"/>
    </row>
    <row r="76" spans="2:20" ht="14.25" customHeight="1" x14ac:dyDescent="0.2">
      <c r="B76" s="20"/>
      <c r="C76" s="20"/>
    </row>
  </sheetData>
  <mergeCells count="41">
    <mergeCell ref="B73:T73"/>
    <mergeCell ref="B71:T71"/>
    <mergeCell ref="B72:T72"/>
    <mergeCell ref="B64:T64"/>
    <mergeCell ref="B65:T65"/>
    <mergeCell ref="B66:T66"/>
    <mergeCell ref="B70:T70"/>
    <mergeCell ref="J9:V9"/>
    <mergeCell ref="D10:E10"/>
    <mergeCell ref="F10:G10"/>
    <mergeCell ref="B2:U2"/>
    <mergeCell ref="B3:U3"/>
    <mergeCell ref="B4:U4"/>
    <mergeCell ref="B5:U5"/>
    <mergeCell ref="B6:U6"/>
    <mergeCell ref="H10:I10"/>
    <mergeCell ref="B9:B11"/>
    <mergeCell ref="C9:C11"/>
    <mergeCell ref="D9:I9"/>
    <mergeCell ref="B7:V7"/>
    <mergeCell ref="B8:V8"/>
    <mergeCell ref="T10:U10"/>
    <mergeCell ref="R10:S10"/>
    <mergeCell ref="B60:C60"/>
    <mergeCell ref="B68:T68"/>
    <mergeCell ref="B69:T69"/>
    <mergeCell ref="D59:E59"/>
    <mergeCell ref="F59:G59"/>
    <mergeCell ref="H59:I59"/>
    <mergeCell ref="R59:S59"/>
    <mergeCell ref="T59:U59"/>
    <mergeCell ref="B67:T67"/>
    <mergeCell ref="J59:K59"/>
    <mergeCell ref="L59:M59"/>
    <mergeCell ref="N59:O59"/>
    <mergeCell ref="P59:Q59"/>
    <mergeCell ref="J10:K10"/>
    <mergeCell ref="L10:M10"/>
    <mergeCell ref="N10:O10"/>
    <mergeCell ref="P10:Q10"/>
    <mergeCell ref="B59:C59"/>
  </mergeCells>
  <phoneticPr fontId="27" type="noConversion"/>
  <hyperlinks>
    <hyperlink ref="B6" r:id="rId1" xr:uid="{00000000-0004-0000-0900-000000000000}"/>
  </hyperlinks>
  <pageMargins left="0.70866141732283472" right="0.19685039370078741" top="0.19685039370078741" bottom="0.19685039370078741" header="0" footer="0"/>
  <pageSetup paperSize="9" scale="4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S117"/>
  <sheetViews>
    <sheetView showGridLines="0" topLeftCell="A10" zoomScale="80" zoomScaleNormal="80" zoomScaleSheetLayoutView="70" workbookViewId="0">
      <pane xSplit="3" ySplit="11" topLeftCell="R48" activePane="bottomRight" state="frozen"/>
      <selection activeCell="R71" sqref="R71"/>
      <selection pane="topRight" activeCell="R71" sqref="R71"/>
      <selection pane="bottomLeft" activeCell="R71" sqref="R71"/>
      <selection pane="bottomRight" activeCell="R71" sqref="R71"/>
    </sheetView>
  </sheetViews>
  <sheetFormatPr defaultColWidth="9.140625" defaultRowHeight="14.25" outlineLevelCol="1" x14ac:dyDescent="0.2"/>
  <cols>
    <col min="1" max="1" width="8.7109375" style="1" customWidth="1"/>
    <col min="2" max="2" width="51.42578125" style="1" customWidth="1"/>
    <col min="3" max="3" width="14" style="1" customWidth="1"/>
    <col min="4" max="4" width="9.42578125" style="1" bestFit="1" customWidth="1"/>
    <col min="5" max="5" width="15.5703125" style="1" bestFit="1" customWidth="1"/>
    <col min="6" max="6" width="9.42578125" style="1" bestFit="1" customWidth="1"/>
    <col min="7" max="7" width="15.5703125" style="1" bestFit="1" customWidth="1"/>
    <col min="8" max="8" width="9.42578125" style="1" bestFit="1" customWidth="1"/>
    <col min="9" max="9" width="15.5703125" style="1" bestFit="1" customWidth="1"/>
    <col min="10" max="10" width="11.28515625" style="1" bestFit="1" customWidth="1"/>
    <col min="11" max="11" width="15.5703125" style="1" bestFit="1" customWidth="1"/>
    <col min="12" max="12" width="38.28515625" style="1" hidden="1" customWidth="1" outlineLevel="1"/>
    <col min="13" max="13" width="14" style="1" hidden="1" customWidth="1" outlineLevel="1"/>
    <col min="14" max="14" width="10.140625" style="1" bestFit="1" customWidth="1" collapsed="1"/>
    <col min="15" max="15" width="15.5703125" style="1" bestFit="1" customWidth="1"/>
    <col min="16" max="16" width="10.7109375" style="1" bestFit="1" customWidth="1"/>
    <col min="17" max="17" width="15.5703125" style="1" bestFit="1" customWidth="1"/>
    <col min="18" max="18" width="9.42578125" style="1" bestFit="1" customWidth="1"/>
    <col min="19" max="19" width="15.5703125" style="1" bestFit="1" customWidth="1"/>
    <col min="20" max="16384" width="9.140625" style="1"/>
  </cols>
  <sheetData>
    <row r="5" spans="2:19" x14ac:dyDescent="0.2">
      <c r="L5" s="227"/>
      <c r="M5" s="227"/>
      <c r="N5" s="227"/>
      <c r="O5" s="227"/>
      <c r="P5" s="227"/>
      <c r="Q5" s="227"/>
      <c r="R5" s="227"/>
      <c r="S5" s="227"/>
    </row>
    <row r="6" spans="2:19" ht="18" x14ac:dyDescent="0.25">
      <c r="B6" s="218" t="s">
        <v>23</v>
      </c>
      <c r="C6" s="218"/>
      <c r="D6" s="218"/>
      <c r="E6" s="218"/>
      <c r="F6" s="218"/>
      <c r="G6" s="218"/>
      <c r="H6" s="218"/>
      <c r="I6" s="218"/>
      <c r="J6" s="218"/>
      <c r="K6" s="218"/>
      <c r="L6" s="218" t="s">
        <v>23</v>
      </c>
      <c r="M6" s="218"/>
      <c r="N6" s="218"/>
      <c r="O6" s="218"/>
      <c r="P6" s="218"/>
      <c r="Q6" s="218"/>
      <c r="R6" s="218"/>
      <c r="S6" s="218"/>
    </row>
    <row r="7" spans="2:19" ht="18" x14ac:dyDescent="0.25">
      <c r="B7" s="218" t="s">
        <v>24</v>
      </c>
      <c r="C7" s="218"/>
      <c r="D7" s="218"/>
      <c r="E7" s="218"/>
      <c r="F7" s="218"/>
      <c r="G7" s="218"/>
      <c r="H7" s="218"/>
      <c r="I7" s="218"/>
      <c r="J7" s="218"/>
      <c r="K7" s="218"/>
      <c r="L7" s="218" t="s">
        <v>24</v>
      </c>
      <c r="M7" s="218"/>
      <c r="N7" s="218"/>
      <c r="O7" s="218"/>
      <c r="P7" s="218"/>
      <c r="Q7" s="218"/>
      <c r="R7" s="218"/>
      <c r="S7" s="218"/>
    </row>
    <row r="8" spans="2:19" ht="18.75" customHeight="1" x14ac:dyDescent="0.2">
      <c r="B8" s="222" t="s">
        <v>35</v>
      </c>
      <c r="C8" s="222"/>
      <c r="D8" s="222"/>
      <c r="E8" s="222"/>
      <c r="F8" s="222"/>
      <c r="G8" s="222"/>
      <c r="H8" s="222"/>
      <c r="I8" s="222"/>
      <c r="J8" s="222"/>
      <c r="K8" s="222"/>
      <c r="L8" s="222" t="s">
        <v>35</v>
      </c>
      <c r="M8" s="222"/>
      <c r="N8" s="222"/>
      <c r="O8" s="222"/>
      <c r="P8" s="222"/>
      <c r="Q8" s="222"/>
      <c r="R8" s="222"/>
      <c r="S8" s="222"/>
    </row>
    <row r="9" spans="2:19" ht="18.75" customHeight="1" x14ac:dyDescent="0.2">
      <c r="B9" s="222" t="s">
        <v>36</v>
      </c>
      <c r="C9" s="222"/>
      <c r="D9" s="222"/>
      <c r="E9" s="222"/>
      <c r="F9" s="222"/>
      <c r="G9" s="222"/>
      <c r="H9" s="222"/>
      <c r="I9" s="222"/>
      <c r="J9" s="222"/>
      <c r="K9" s="222"/>
      <c r="L9" s="222" t="s">
        <v>36</v>
      </c>
      <c r="M9" s="222"/>
      <c r="N9" s="222"/>
      <c r="O9" s="222"/>
      <c r="P9" s="222"/>
      <c r="Q9" s="222"/>
      <c r="R9" s="222"/>
      <c r="S9" s="222"/>
    </row>
    <row r="10" spans="2:19" ht="18" hidden="1" customHeight="1" x14ac:dyDescent="0.25">
      <c r="B10" s="118"/>
      <c r="C10" s="118"/>
      <c r="D10" s="118"/>
      <c r="E10" s="218" t="s">
        <v>23</v>
      </c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118"/>
      <c r="Q10" s="118"/>
      <c r="R10" s="118"/>
      <c r="S10" s="118"/>
    </row>
    <row r="11" spans="2:19" ht="18" hidden="1" customHeight="1" x14ac:dyDescent="0.25">
      <c r="B11" s="118"/>
      <c r="C11" s="118"/>
      <c r="D11" s="118"/>
      <c r="E11" s="218" t="s">
        <v>24</v>
      </c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118"/>
      <c r="Q11" s="118"/>
      <c r="R11" s="118"/>
      <c r="S11" s="118"/>
    </row>
    <row r="12" spans="2:19" ht="18" hidden="1" customHeight="1" x14ac:dyDescent="0.2">
      <c r="B12" s="118"/>
      <c r="C12" s="118"/>
      <c r="D12" s="118"/>
      <c r="E12" s="222" t="s">
        <v>35</v>
      </c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118"/>
      <c r="Q12" s="118"/>
      <c r="R12" s="118"/>
      <c r="S12" s="118"/>
    </row>
    <row r="13" spans="2:19" ht="18" hidden="1" customHeight="1" x14ac:dyDescent="0.2">
      <c r="B13" s="118"/>
      <c r="C13" s="118"/>
      <c r="D13" s="118"/>
      <c r="E13" s="222" t="s">
        <v>36</v>
      </c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118"/>
      <c r="Q13" s="118"/>
      <c r="R13" s="118"/>
      <c r="S13" s="118"/>
    </row>
    <row r="14" spans="2:19" ht="18" hidden="1" customHeight="1" x14ac:dyDescent="0.2">
      <c r="B14" s="223" t="s">
        <v>27</v>
      </c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</row>
    <row r="15" spans="2:19" ht="18" customHeight="1" thickBot="1" x14ac:dyDescent="0.25">
      <c r="B15" s="224" t="s">
        <v>749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</row>
    <row r="16" spans="2:19" ht="54.75" customHeight="1" x14ac:dyDescent="0.2">
      <c r="B16" s="225" t="s">
        <v>644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</row>
    <row r="17" spans="2:19" ht="45.75" customHeight="1" x14ac:dyDescent="0.2">
      <c r="B17" s="232" t="s">
        <v>0</v>
      </c>
      <c r="C17" s="235" t="s">
        <v>1</v>
      </c>
      <c r="D17" s="219" t="s">
        <v>160</v>
      </c>
      <c r="E17" s="220"/>
      <c r="F17" s="219" t="s">
        <v>161</v>
      </c>
      <c r="G17" s="220"/>
      <c r="H17" s="221" t="s">
        <v>256</v>
      </c>
      <c r="I17" s="220"/>
      <c r="J17" s="219" t="s">
        <v>162</v>
      </c>
      <c r="K17" s="220"/>
      <c r="L17" s="231" t="s">
        <v>0</v>
      </c>
      <c r="M17" s="228" t="s">
        <v>1</v>
      </c>
      <c r="N17" s="219" t="s">
        <v>163</v>
      </c>
      <c r="O17" s="220"/>
      <c r="P17" s="221" t="s">
        <v>380</v>
      </c>
      <c r="Q17" s="221"/>
      <c r="R17" s="219" t="s">
        <v>381</v>
      </c>
      <c r="S17" s="221"/>
    </row>
    <row r="18" spans="2:19" ht="57" customHeight="1" x14ac:dyDescent="0.2">
      <c r="B18" s="233"/>
      <c r="C18" s="236"/>
      <c r="D18" s="229" t="s">
        <v>339</v>
      </c>
      <c r="E18" s="230"/>
      <c r="F18" s="228" t="s">
        <v>338</v>
      </c>
      <c r="G18" s="228"/>
      <c r="H18" s="228" t="s">
        <v>378</v>
      </c>
      <c r="I18" s="228"/>
      <c r="J18" s="228" t="s">
        <v>379</v>
      </c>
      <c r="K18" s="228"/>
      <c r="L18" s="231"/>
      <c r="M18" s="228"/>
      <c r="N18" s="228" t="s">
        <v>340</v>
      </c>
      <c r="O18" s="228"/>
      <c r="P18" s="229" t="s">
        <v>337</v>
      </c>
      <c r="Q18" s="230"/>
      <c r="R18" s="228" t="s">
        <v>336</v>
      </c>
      <c r="S18" s="228"/>
    </row>
    <row r="19" spans="2:19" x14ac:dyDescent="0.2">
      <c r="B19" s="234"/>
      <c r="C19" s="237"/>
      <c r="D19" s="4" t="s">
        <v>21</v>
      </c>
      <c r="E19" s="6" t="s">
        <v>275</v>
      </c>
      <c r="F19" s="4" t="s">
        <v>21</v>
      </c>
      <c r="G19" s="6" t="s">
        <v>275</v>
      </c>
      <c r="H19" s="4" t="s">
        <v>21</v>
      </c>
      <c r="I19" s="6" t="s">
        <v>275</v>
      </c>
      <c r="J19" s="4" t="s">
        <v>21</v>
      </c>
      <c r="K19" s="6" t="s">
        <v>275</v>
      </c>
      <c r="L19" s="231"/>
      <c r="M19" s="228"/>
      <c r="N19" s="4" t="s">
        <v>21</v>
      </c>
      <c r="O19" s="6" t="s">
        <v>275</v>
      </c>
      <c r="P19" s="4" t="s">
        <v>21</v>
      </c>
      <c r="Q19" s="6" t="s">
        <v>275</v>
      </c>
      <c r="R19" s="4" t="s">
        <v>21</v>
      </c>
      <c r="S19" s="6" t="s">
        <v>275</v>
      </c>
    </row>
    <row r="20" spans="2:19" s="73" customFormat="1" x14ac:dyDescent="0.2">
      <c r="B20" s="68" t="s">
        <v>280</v>
      </c>
      <c r="C20" s="68"/>
      <c r="D20" s="80">
        <v>16600</v>
      </c>
      <c r="E20" s="80"/>
      <c r="F20" s="80">
        <v>16601</v>
      </c>
      <c r="G20" s="80"/>
      <c r="H20" s="80">
        <v>16602</v>
      </c>
      <c r="I20" s="80"/>
      <c r="J20" s="80">
        <v>16603</v>
      </c>
      <c r="K20" s="80"/>
      <c r="L20" s="80"/>
      <c r="M20" s="80"/>
      <c r="N20" s="80">
        <v>16604</v>
      </c>
      <c r="O20" s="80"/>
      <c r="P20" s="80">
        <v>16605</v>
      </c>
      <c r="Q20" s="80"/>
      <c r="R20" s="80">
        <v>16606</v>
      </c>
      <c r="S20" s="80"/>
    </row>
    <row r="21" spans="2:19" x14ac:dyDescent="0.2">
      <c r="B21" s="3" t="s">
        <v>80</v>
      </c>
      <c r="C21" s="2" t="s">
        <v>81</v>
      </c>
      <c r="D21" s="16">
        <v>11.8</v>
      </c>
      <c r="E21" s="2" t="s">
        <v>82</v>
      </c>
      <c r="F21" s="16">
        <v>13</v>
      </c>
      <c r="G21" s="2" t="s">
        <v>83</v>
      </c>
      <c r="H21" s="16">
        <v>13.6</v>
      </c>
      <c r="I21" s="2" t="s">
        <v>83</v>
      </c>
      <c r="J21" s="2">
        <v>13.5</v>
      </c>
      <c r="K21" s="2" t="s">
        <v>84</v>
      </c>
      <c r="L21" s="3" t="s">
        <v>80</v>
      </c>
      <c r="M21" s="2" t="s">
        <v>81</v>
      </c>
      <c r="N21" s="2">
        <v>13.3</v>
      </c>
      <c r="O21" s="2" t="s">
        <v>85</v>
      </c>
      <c r="P21" s="24">
        <v>12.8</v>
      </c>
      <c r="Q21" s="2" t="s">
        <v>83</v>
      </c>
      <c r="R21" s="2">
        <v>12.7</v>
      </c>
      <c r="S21" s="2" t="s">
        <v>83</v>
      </c>
    </row>
    <row r="22" spans="2:19" hidden="1" x14ac:dyDescent="0.2">
      <c r="B22" s="3" t="s">
        <v>133</v>
      </c>
      <c r="C22" s="2" t="s">
        <v>134</v>
      </c>
      <c r="D22" s="16"/>
      <c r="E22" s="2" t="s">
        <v>20</v>
      </c>
      <c r="F22" s="16"/>
      <c r="G22" s="2" t="s">
        <v>20</v>
      </c>
      <c r="H22" s="16"/>
      <c r="I22" s="2" t="s">
        <v>20</v>
      </c>
      <c r="J22" s="2"/>
      <c r="K22" s="2" t="s">
        <v>20</v>
      </c>
      <c r="L22" s="3"/>
      <c r="M22" s="2"/>
      <c r="N22" s="2"/>
      <c r="O22" s="2" t="s">
        <v>20</v>
      </c>
      <c r="P22" s="24"/>
      <c r="Q22" s="2" t="s">
        <v>20</v>
      </c>
      <c r="R22" s="2"/>
      <c r="S22" s="2" t="s">
        <v>20</v>
      </c>
    </row>
    <row r="23" spans="2:19" ht="18" customHeight="1" x14ac:dyDescent="0.2">
      <c r="B23" s="3" t="s">
        <v>2</v>
      </c>
      <c r="C23" s="2" t="s">
        <v>13</v>
      </c>
      <c r="D23" s="16">
        <v>12.07</v>
      </c>
      <c r="E23" s="2" t="s">
        <v>325</v>
      </c>
      <c r="F23" s="16">
        <v>12.03</v>
      </c>
      <c r="G23" s="2" t="s">
        <v>325</v>
      </c>
      <c r="H23" s="16">
        <v>11.69</v>
      </c>
      <c r="I23" s="2" t="s">
        <v>325</v>
      </c>
      <c r="J23" s="13">
        <v>11.92</v>
      </c>
      <c r="K23" s="2" t="s">
        <v>325</v>
      </c>
      <c r="L23" s="3" t="s">
        <v>2</v>
      </c>
      <c r="M23" s="2" t="s">
        <v>13</v>
      </c>
      <c r="N23" s="2">
        <v>12.22</v>
      </c>
      <c r="O23" s="2" t="s">
        <v>325</v>
      </c>
      <c r="P23" s="16">
        <v>11.84</v>
      </c>
      <c r="Q23" s="2" t="s">
        <v>325</v>
      </c>
      <c r="R23" s="2">
        <v>12.04</v>
      </c>
      <c r="S23" s="2" t="s">
        <v>325</v>
      </c>
    </row>
    <row r="24" spans="2:19" x14ac:dyDescent="0.2">
      <c r="B24" s="3" t="s">
        <v>3</v>
      </c>
      <c r="C24" s="2" t="s">
        <v>13</v>
      </c>
      <c r="D24" s="16">
        <v>14</v>
      </c>
      <c r="E24" s="2" t="s">
        <v>240</v>
      </c>
      <c r="F24" s="16">
        <v>16</v>
      </c>
      <c r="G24" s="2" t="s">
        <v>248</v>
      </c>
      <c r="H24" s="16">
        <v>18</v>
      </c>
      <c r="I24" s="2" t="s">
        <v>257</v>
      </c>
      <c r="J24" s="2">
        <v>18</v>
      </c>
      <c r="K24" s="2" t="s">
        <v>86</v>
      </c>
      <c r="L24" s="3" t="s">
        <v>3</v>
      </c>
      <c r="M24" s="2" t="s">
        <v>13</v>
      </c>
      <c r="N24" s="2">
        <v>17.5</v>
      </c>
      <c r="O24" s="2" t="s">
        <v>86</v>
      </c>
      <c r="P24" s="16">
        <v>15.5</v>
      </c>
      <c r="Q24" s="2" t="s">
        <v>248</v>
      </c>
      <c r="R24" s="2">
        <v>14.2</v>
      </c>
      <c r="S24" s="2" t="s">
        <v>68</v>
      </c>
    </row>
    <row r="25" spans="2:19" x14ac:dyDescent="0.2">
      <c r="B25" s="3" t="s">
        <v>5</v>
      </c>
      <c r="C25" s="2" t="s">
        <v>13</v>
      </c>
      <c r="D25" s="16">
        <v>0.73</v>
      </c>
      <c r="E25" s="2" t="s">
        <v>241</v>
      </c>
      <c r="F25" s="16">
        <v>0.95</v>
      </c>
      <c r="G25" s="2" t="s">
        <v>249</v>
      </c>
      <c r="H25" s="16">
        <v>1.42</v>
      </c>
      <c r="I25" s="2" t="s">
        <v>258</v>
      </c>
      <c r="J25" s="2">
        <v>1.28</v>
      </c>
      <c r="K25" s="2" t="s">
        <v>88</v>
      </c>
      <c r="L25" s="3" t="s">
        <v>5</v>
      </c>
      <c r="M25" s="2" t="s">
        <v>13</v>
      </c>
      <c r="N25" s="2">
        <v>1.19</v>
      </c>
      <c r="O25" s="2" t="s">
        <v>89</v>
      </c>
      <c r="P25" s="16">
        <v>0.96</v>
      </c>
      <c r="Q25" s="2" t="s">
        <v>249</v>
      </c>
      <c r="R25" s="2">
        <v>0.82</v>
      </c>
      <c r="S25" s="2" t="s">
        <v>90</v>
      </c>
    </row>
    <row r="26" spans="2:19" x14ac:dyDescent="0.2">
      <c r="B26" s="3" t="s">
        <v>91</v>
      </c>
      <c r="C26" s="2" t="s">
        <v>13</v>
      </c>
      <c r="D26" s="16">
        <v>0.48</v>
      </c>
      <c r="E26" s="2" t="s">
        <v>242</v>
      </c>
      <c r="F26" s="16">
        <v>0.63</v>
      </c>
      <c r="G26" s="2" t="s">
        <v>250</v>
      </c>
      <c r="H26" s="16">
        <v>0.92</v>
      </c>
      <c r="I26" s="2" t="s">
        <v>259</v>
      </c>
      <c r="J26" s="2">
        <v>0.83</v>
      </c>
      <c r="K26" s="2" t="s">
        <v>92</v>
      </c>
      <c r="L26" s="3" t="s">
        <v>91</v>
      </c>
      <c r="M26" s="2" t="s">
        <v>13</v>
      </c>
      <c r="N26" s="2">
        <v>0.78</v>
      </c>
      <c r="O26" s="2" t="s">
        <v>93</v>
      </c>
      <c r="P26" s="16">
        <v>0.62</v>
      </c>
      <c r="Q26" s="2" t="s">
        <v>250</v>
      </c>
      <c r="R26" s="2">
        <v>0.55000000000000004</v>
      </c>
      <c r="S26" s="2" t="s">
        <v>94</v>
      </c>
    </row>
    <row r="27" spans="2:19" x14ac:dyDescent="0.2">
      <c r="B27" s="3" t="s">
        <v>95</v>
      </c>
      <c r="C27" s="2" t="s">
        <v>13</v>
      </c>
      <c r="D27" s="16">
        <v>0.22</v>
      </c>
      <c r="E27" s="2" t="s">
        <v>243</v>
      </c>
      <c r="F27" s="16">
        <v>0.31</v>
      </c>
      <c r="G27" s="2" t="s">
        <v>251</v>
      </c>
      <c r="H27" s="16">
        <v>0.59</v>
      </c>
      <c r="I27" s="2" t="s">
        <v>260</v>
      </c>
      <c r="J27" s="2">
        <v>0.49</v>
      </c>
      <c r="K27" s="2" t="s">
        <v>96</v>
      </c>
      <c r="L27" s="3" t="s">
        <v>95</v>
      </c>
      <c r="M27" s="2" t="s">
        <v>13</v>
      </c>
      <c r="N27" s="2">
        <v>0.44</v>
      </c>
      <c r="O27" s="2" t="s">
        <v>97</v>
      </c>
      <c r="P27" s="16">
        <v>0.35</v>
      </c>
      <c r="Q27" s="2" t="s">
        <v>251</v>
      </c>
      <c r="R27" s="2">
        <v>0.27</v>
      </c>
      <c r="S27" s="2" t="s">
        <v>98</v>
      </c>
    </row>
    <row r="28" spans="2:19" x14ac:dyDescent="0.2">
      <c r="B28" s="3" t="s">
        <v>99</v>
      </c>
      <c r="C28" s="2" t="s">
        <v>13</v>
      </c>
      <c r="D28" s="16">
        <v>0.28000000000000003</v>
      </c>
      <c r="E28" s="2" t="s">
        <v>244</v>
      </c>
      <c r="F28" s="16">
        <v>0.28000000000000003</v>
      </c>
      <c r="G28" s="2" t="s">
        <v>251</v>
      </c>
      <c r="H28" s="16">
        <v>0.28999999999999998</v>
      </c>
      <c r="I28" s="2" t="s">
        <v>261</v>
      </c>
      <c r="J28" s="2">
        <v>0.28999999999999998</v>
      </c>
      <c r="K28" s="2" t="s">
        <v>100</v>
      </c>
      <c r="L28" s="3" t="s">
        <v>99</v>
      </c>
      <c r="M28" s="2" t="s">
        <v>13</v>
      </c>
      <c r="N28" s="2">
        <v>0.28999999999999998</v>
      </c>
      <c r="O28" s="2" t="s">
        <v>97</v>
      </c>
      <c r="P28" s="16">
        <v>0.28000000000000003</v>
      </c>
      <c r="Q28" s="2" t="s">
        <v>251</v>
      </c>
      <c r="R28" s="2">
        <v>0.26</v>
      </c>
      <c r="S28" s="2" t="s">
        <v>98</v>
      </c>
    </row>
    <row r="29" spans="2:19" x14ac:dyDescent="0.2">
      <c r="B29" s="3" t="s">
        <v>101</v>
      </c>
      <c r="C29" s="2" t="s">
        <v>13</v>
      </c>
      <c r="D29" s="16">
        <v>0.17</v>
      </c>
      <c r="E29" s="2" t="s">
        <v>102</v>
      </c>
      <c r="F29" s="16">
        <v>0.2</v>
      </c>
      <c r="G29" s="2" t="s">
        <v>103</v>
      </c>
      <c r="H29" s="16">
        <v>0.28999999999999998</v>
      </c>
      <c r="I29" s="2" t="s">
        <v>204</v>
      </c>
      <c r="J29" s="2">
        <v>0.27</v>
      </c>
      <c r="K29" s="2" t="s">
        <v>98</v>
      </c>
      <c r="L29" s="3" t="s">
        <v>101</v>
      </c>
      <c r="M29" s="2" t="s">
        <v>13</v>
      </c>
      <c r="N29" s="2">
        <v>0.25</v>
      </c>
      <c r="O29" s="2" t="s">
        <v>104</v>
      </c>
      <c r="P29" s="16">
        <v>0.19</v>
      </c>
      <c r="Q29" s="2" t="s">
        <v>103</v>
      </c>
      <c r="R29" s="2">
        <v>0.16</v>
      </c>
      <c r="S29" s="2" t="s">
        <v>105</v>
      </c>
    </row>
    <row r="30" spans="2:19" x14ac:dyDescent="0.2">
      <c r="B30" s="3" t="s">
        <v>17</v>
      </c>
      <c r="C30" s="2" t="s">
        <v>13</v>
      </c>
      <c r="D30" s="16">
        <v>2.42</v>
      </c>
      <c r="E30" s="2" t="s">
        <v>245</v>
      </c>
      <c r="F30" s="16">
        <v>4.0199999999999996</v>
      </c>
      <c r="G30" s="2" t="s">
        <v>252</v>
      </c>
      <c r="H30" s="16">
        <v>4.4800000000000004</v>
      </c>
      <c r="I30" s="2" t="s">
        <v>106</v>
      </c>
      <c r="J30" s="2">
        <v>4.72</v>
      </c>
      <c r="K30" s="2" t="s">
        <v>106</v>
      </c>
      <c r="L30" s="3" t="s">
        <v>17</v>
      </c>
      <c r="M30" s="2" t="s">
        <v>13</v>
      </c>
      <c r="N30" s="2">
        <v>4.5999999999999996</v>
      </c>
      <c r="O30" s="2" t="s">
        <v>107</v>
      </c>
      <c r="P30" s="16">
        <v>3.53</v>
      </c>
      <c r="Q30" s="2" t="s">
        <v>252</v>
      </c>
      <c r="R30" s="2">
        <v>3.08</v>
      </c>
      <c r="S30" s="2" t="s">
        <v>108</v>
      </c>
    </row>
    <row r="31" spans="2:19" ht="24" x14ac:dyDescent="0.2">
      <c r="B31" s="3" t="s">
        <v>4</v>
      </c>
      <c r="C31" s="2" t="s">
        <v>13</v>
      </c>
      <c r="D31" s="16">
        <v>7.06</v>
      </c>
      <c r="E31" s="119" t="s">
        <v>397</v>
      </c>
      <c r="F31" s="16">
        <v>5.14</v>
      </c>
      <c r="G31" s="2" t="s">
        <v>39</v>
      </c>
      <c r="H31" s="16">
        <v>3.4</v>
      </c>
      <c r="I31" s="2" t="s">
        <v>262</v>
      </c>
      <c r="J31" s="2">
        <v>3.91</v>
      </c>
      <c r="K31" s="2" t="s">
        <v>109</v>
      </c>
      <c r="L31" s="3" t="s">
        <v>4</v>
      </c>
      <c r="M31" s="2" t="s">
        <v>13</v>
      </c>
      <c r="N31" s="2">
        <v>4.5199999999999996</v>
      </c>
      <c r="O31" s="2" t="s">
        <v>109</v>
      </c>
      <c r="P31" s="16">
        <v>5.33</v>
      </c>
      <c r="Q31" s="2" t="s">
        <v>39</v>
      </c>
      <c r="R31" s="2">
        <v>5.09</v>
      </c>
      <c r="S31" s="2" t="s">
        <v>111</v>
      </c>
    </row>
    <row r="32" spans="2:19" x14ac:dyDescent="0.2">
      <c r="B32" s="3" t="s">
        <v>7</v>
      </c>
      <c r="C32" s="2" t="s">
        <v>13</v>
      </c>
      <c r="D32" s="16">
        <v>0.71</v>
      </c>
      <c r="E32" s="2" t="s">
        <v>246</v>
      </c>
      <c r="F32" s="16">
        <v>0.71</v>
      </c>
      <c r="G32" s="2" t="s">
        <v>112</v>
      </c>
      <c r="H32" s="16">
        <v>0.67</v>
      </c>
      <c r="I32" s="2" t="s">
        <v>113</v>
      </c>
      <c r="J32" s="2">
        <v>0.62</v>
      </c>
      <c r="K32" s="2" t="s">
        <v>113</v>
      </c>
      <c r="L32" s="3" t="s">
        <v>7</v>
      </c>
      <c r="M32" s="2" t="s">
        <v>13</v>
      </c>
      <c r="N32" s="2">
        <v>0.6</v>
      </c>
      <c r="O32" s="2" t="s">
        <v>113</v>
      </c>
      <c r="P32" s="16">
        <v>0.63</v>
      </c>
      <c r="Q32" s="2" t="s">
        <v>114</v>
      </c>
      <c r="R32" s="2">
        <v>0.6</v>
      </c>
      <c r="S32" s="2" t="s">
        <v>114</v>
      </c>
    </row>
    <row r="33" spans="2:19" x14ac:dyDescent="0.2">
      <c r="B33" s="3" t="s">
        <v>8</v>
      </c>
      <c r="C33" s="2" t="s">
        <v>13</v>
      </c>
      <c r="D33" s="16">
        <v>0.5</v>
      </c>
      <c r="E33" s="2" t="s">
        <v>115</v>
      </c>
      <c r="F33" s="16">
        <v>0.5</v>
      </c>
      <c r="G33" s="2" t="s">
        <v>116</v>
      </c>
      <c r="H33" s="16">
        <v>0.5</v>
      </c>
      <c r="I33" s="2" t="s">
        <v>263</v>
      </c>
      <c r="J33" s="2">
        <v>0.51</v>
      </c>
      <c r="K33" s="2" t="s">
        <v>116</v>
      </c>
      <c r="L33" s="3" t="s">
        <v>8</v>
      </c>
      <c r="M33" s="2" t="s">
        <v>13</v>
      </c>
      <c r="N33" s="2">
        <v>0.52</v>
      </c>
      <c r="O33" s="2" t="s">
        <v>116</v>
      </c>
      <c r="P33" s="16">
        <v>0.51</v>
      </c>
      <c r="Q33" s="2" t="s">
        <v>115</v>
      </c>
      <c r="R33" s="2">
        <v>0.48</v>
      </c>
      <c r="S33" s="2" t="s">
        <v>117</v>
      </c>
    </row>
    <row r="34" spans="2:19" ht="13.15" customHeight="1" x14ac:dyDescent="0.2">
      <c r="B34" s="3" t="s">
        <v>118</v>
      </c>
      <c r="C34" s="2"/>
      <c r="D34" s="16">
        <v>1.42</v>
      </c>
      <c r="E34" s="2" t="s">
        <v>247</v>
      </c>
      <c r="F34" s="16">
        <v>1.42</v>
      </c>
      <c r="G34" s="2" t="s">
        <v>253</v>
      </c>
      <c r="H34" s="16">
        <v>1.34</v>
      </c>
      <c r="I34" s="2" t="s">
        <v>264</v>
      </c>
      <c r="J34" s="2">
        <v>1.22</v>
      </c>
      <c r="K34" s="2" t="s">
        <v>119</v>
      </c>
      <c r="L34" s="3" t="s">
        <v>118</v>
      </c>
      <c r="M34" s="2" t="s">
        <v>13</v>
      </c>
      <c r="N34" s="2">
        <v>1.1499999999999999</v>
      </c>
      <c r="O34" s="2" t="s">
        <v>119</v>
      </c>
      <c r="P34" s="174" t="s">
        <v>758</v>
      </c>
      <c r="Q34" s="2" t="s">
        <v>266</v>
      </c>
      <c r="R34" s="2">
        <v>1.25</v>
      </c>
      <c r="S34" s="2" t="s">
        <v>120</v>
      </c>
    </row>
    <row r="35" spans="2:19" x14ac:dyDescent="0.2">
      <c r="B35" s="3" t="s">
        <v>121</v>
      </c>
      <c r="C35" s="2" t="s">
        <v>13</v>
      </c>
      <c r="D35" s="16">
        <v>0.2</v>
      </c>
      <c r="E35" s="2" t="s">
        <v>122</v>
      </c>
      <c r="F35" s="16">
        <v>0.2</v>
      </c>
      <c r="G35" s="2" t="s">
        <v>254</v>
      </c>
      <c r="H35" s="16">
        <v>0.19</v>
      </c>
      <c r="I35" s="2" t="s">
        <v>122</v>
      </c>
      <c r="J35" s="2">
        <v>0.2</v>
      </c>
      <c r="K35" s="2" t="s">
        <v>122</v>
      </c>
      <c r="L35" s="3" t="s">
        <v>121</v>
      </c>
      <c r="M35" s="2" t="s">
        <v>13</v>
      </c>
      <c r="N35" s="2">
        <v>0.2</v>
      </c>
      <c r="O35" s="2" t="s">
        <v>122</v>
      </c>
      <c r="P35" s="16">
        <v>0.2</v>
      </c>
      <c r="Q35" s="2" t="s">
        <v>254</v>
      </c>
      <c r="R35" s="2">
        <v>0.2</v>
      </c>
      <c r="S35" s="2" t="s">
        <v>123</v>
      </c>
    </row>
    <row r="36" spans="2:19" x14ac:dyDescent="0.2">
      <c r="B36" s="3" t="s">
        <v>124</v>
      </c>
      <c r="C36" s="2" t="s">
        <v>13</v>
      </c>
      <c r="D36" s="16">
        <v>0.3</v>
      </c>
      <c r="E36" s="2" t="s">
        <v>125</v>
      </c>
      <c r="F36" s="16">
        <v>0.3</v>
      </c>
      <c r="G36" s="2" t="s">
        <v>255</v>
      </c>
      <c r="H36" s="16">
        <v>0.39</v>
      </c>
      <c r="I36" s="2" t="s">
        <v>125</v>
      </c>
      <c r="J36" s="2">
        <v>0.4</v>
      </c>
      <c r="K36" s="2" t="s">
        <v>125</v>
      </c>
      <c r="L36" s="3" t="s">
        <v>124</v>
      </c>
      <c r="M36" s="2" t="s">
        <v>13</v>
      </c>
      <c r="N36" s="2">
        <v>0.3</v>
      </c>
      <c r="O36" s="2" t="s">
        <v>125</v>
      </c>
      <c r="P36" s="16">
        <v>0.3</v>
      </c>
      <c r="Q36" s="2" t="s">
        <v>255</v>
      </c>
      <c r="R36" s="2">
        <v>0.3</v>
      </c>
      <c r="S36" s="2" t="s">
        <v>122</v>
      </c>
    </row>
    <row r="37" spans="2:19" x14ac:dyDescent="0.2">
      <c r="B37" s="3" t="s">
        <v>373</v>
      </c>
      <c r="C37" s="2" t="s">
        <v>13</v>
      </c>
      <c r="D37" s="16"/>
      <c r="E37" s="16" t="s">
        <v>20</v>
      </c>
      <c r="F37" s="16"/>
      <c r="G37" s="16" t="s">
        <v>20</v>
      </c>
      <c r="H37" s="16">
        <v>3.6</v>
      </c>
      <c r="I37" s="16" t="s">
        <v>20</v>
      </c>
      <c r="J37" s="16">
        <v>2.52</v>
      </c>
      <c r="K37" s="16" t="s">
        <v>20</v>
      </c>
      <c r="L37" s="16" t="s">
        <v>20</v>
      </c>
      <c r="M37" s="16" t="s">
        <v>20</v>
      </c>
      <c r="N37" s="16"/>
      <c r="O37" s="16" t="s">
        <v>20</v>
      </c>
      <c r="P37" s="16"/>
      <c r="Q37" s="16" t="s">
        <v>20</v>
      </c>
      <c r="R37" s="16"/>
      <c r="S37" s="16" t="s">
        <v>20</v>
      </c>
    </row>
    <row r="38" spans="2:19" x14ac:dyDescent="0.2">
      <c r="B38" s="25" t="s">
        <v>67</v>
      </c>
      <c r="C38" s="26" t="s">
        <v>13</v>
      </c>
      <c r="D38" s="27"/>
      <c r="E38" s="28" t="s">
        <v>20</v>
      </c>
      <c r="F38" s="27"/>
      <c r="G38" s="28" t="s">
        <v>20</v>
      </c>
      <c r="H38" s="27"/>
      <c r="I38" s="28" t="s">
        <v>20</v>
      </c>
      <c r="J38" s="27"/>
      <c r="K38" s="28" t="s">
        <v>20</v>
      </c>
      <c r="L38" s="27"/>
      <c r="M38" s="27"/>
      <c r="N38" s="27"/>
      <c r="O38" s="28" t="s">
        <v>20</v>
      </c>
      <c r="P38" s="27"/>
      <c r="Q38" s="28" t="s">
        <v>20</v>
      </c>
      <c r="R38" s="27"/>
      <c r="S38" s="28" t="s">
        <v>20</v>
      </c>
    </row>
    <row r="39" spans="2:19" x14ac:dyDescent="0.2">
      <c r="B39" s="25" t="s">
        <v>9</v>
      </c>
      <c r="C39" s="26" t="s">
        <v>14</v>
      </c>
      <c r="D39" s="27">
        <v>10</v>
      </c>
      <c r="E39" s="28" t="s">
        <v>20</v>
      </c>
      <c r="F39" s="27">
        <v>10</v>
      </c>
      <c r="G39" s="28" t="s">
        <v>20</v>
      </c>
      <c r="H39" s="27">
        <v>20</v>
      </c>
      <c r="I39" s="28" t="s">
        <v>20</v>
      </c>
      <c r="J39" s="27">
        <v>20</v>
      </c>
      <c r="K39" s="28" t="s">
        <v>20</v>
      </c>
      <c r="L39" s="25" t="s">
        <v>9</v>
      </c>
      <c r="M39" s="26" t="s">
        <v>14</v>
      </c>
      <c r="N39" s="27">
        <v>20</v>
      </c>
      <c r="O39" s="28" t="s">
        <v>20</v>
      </c>
      <c r="P39" s="27">
        <v>7.5</v>
      </c>
      <c r="Q39" s="46" t="s">
        <v>20</v>
      </c>
      <c r="R39" s="27">
        <v>7</v>
      </c>
      <c r="S39" s="28" t="s">
        <v>20</v>
      </c>
    </row>
    <row r="40" spans="2:19" x14ac:dyDescent="0.2">
      <c r="B40" s="25" t="s">
        <v>53</v>
      </c>
      <c r="C40" s="26" t="s">
        <v>14</v>
      </c>
      <c r="D40" s="173" t="s">
        <v>756</v>
      </c>
      <c r="E40" s="28" t="s">
        <v>20</v>
      </c>
      <c r="F40" s="27">
        <v>2</v>
      </c>
      <c r="G40" s="28" t="s">
        <v>20</v>
      </c>
      <c r="H40" s="27">
        <v>2</v>
      </c>
      <c r="I40" s="28" t="s">
        <v>20</v>
      </c>
      <c r="J40" s="27">
        <v>2</v>
      </c>
      <c r="K40" s="28" t="s">
        <v>20</v>
      </c>
      <c r="L40" s="25" t="s">
        <v>53</v>
      </c>
      <c r="M40" s="26" t="s">
        <v>14</v>
      </c>
      <c r="N40" s="27">
        <v>2</v>
      </c>
      <c r="O40" s="28" t="s">
        <v>20</v>
      </c>
      <c r="P40" s="27">
        <v>1.6</v>
      </c>
      <c r="Q40" s="46" t="s">
        <v>20</v>
      </c>
      <c r="R40" s="27">
        <v>1.6</v>
      </c>
      <c r="S40" s="28" t="s">
        <v>20</v>
      </c>
    </row>
    <row r="41" spans="2:19" x14ac:dyDescent="0.2">
      <c r="B41" s="25" t="s">
        <v>73</v>
      </c>
      <c r="C41" s="26" t="s">
        <v>15</v>
      </c>
      <c r="D41" s="27">
        <v>80</v>
      </c>
      <c r="E41" s="28" t="s">
        <v>20</v>
      </c>
      <c r="F41" s="27">
        <v>130</v>
      </c>
      <c r="G41" s="28" t="s">
        <v>20</v>
      </c>
      <c r="H41" s="27">
        <v>100</v>
      </c>
      <c r="I41" s="28" t="s">
        <v>20</v>
      </c>
      <c r="J41" s="27">
        <v>100</v>
      </c>
      <c r="K41" s="28" t="s">
        <v>20</v>
      </c>
      <c r="L41" s="25" t="s">
        <v>73</v>
      </c>
      <c r="M41" s="26" t="s">
        <v>15</v>
      </c>
      <c r="N41" s="27">
        <v>100</v>
      </c>
      <c r="O41" s="28" t="s">
        <v>20</v>
      </c>
      <c r="P41" s="27">
        <v>50</v>
      </c>
      <c r="Q41" s="46" t="s">
        <v>20</v>
      </c>
      <c r="R41" s="27">
        <v>50</v>
      </c>
      <c r="S41" s="28" t="s">
        <v>20</v>
      </c>
    </row>
    <row r="42" spans="2:19" x14ac:dyDescent="0.2">
      <c r="B42" s="25" t="s">
        <v>126</v>
      </c>
      <c r="C42" s="26" t="s">
        <v>15</v>
      </c>
      <c r="D42" s="27">
        <v>4.4000000000000004</v>
      </c>
      <c r="E42" s="28" t="s">
        <v>20</v>
      </c>
      <c r="F42" s="27">
        <v>4.4000000000000004</v>
      </c>
      <c r="G42" s="28" t="s">
        <v>20</v>
      </c>
      <c r="H42" s="27">
        <v>3.75</v>
      </c>
      <c r="I42" s="28" t="s">
        <v>20</v>
      </c>
      <c r="J42" s="27">
        <v>4</v>
      </c>
      <c r="K42" s="28" t="s">
        <v>20</v>
      </c>
      <c r="L42" s="25" t="s">
        <v>126</v>
      </c>
      <c r="M42" s="26" t="s">
        <v>15</v>
      </c>
      <c r="N42" s="27">
        <v>3.8</v>
      </c>
      <c r="O42" s="28" t="s">
        <v>20</v>
      </c>
      <c r="P42" s="27">
        <v>3</v>
      </c>
      <c r="Q42" s="46" t="s">
        <v>20</v>
      </c>
      <c r="R42" s="27">
        <v>3</v>
      </c>
      <c r="S42" s="28" t="s">
        <v>20</v>
      </c>
    </row>
    <row r="43" spans="2:19" x14ac:dyDescent="0.2">
      <c r="B43" s="25" t="s">
        <v>74</v>
      </c>
      <c r="C43" s="26" t="s">
        <v>15</v>
      </c>
      <c r="D43" s="27">
        <v>2.5</v>
      </c>
      <c r="E43" s="28" t="s">
        <v>20</v>
      </c>
      <c r="F43" s="27">
        <v>2.2999999999999998</v>
      </c>
      <c r="G43" s="28" t="s">
        <v>20</v>
      </c>
      <c r="H43" s="27">
        <v>3</v>
      </c>
      <c r="I43" s="28" t="s">
        <v>20</v>
      </c>
      <c r="J43" s="27">
        <v>3</v>
      </c>
      <c r="K43" s="28" t="s">
        <v>20</v>
      </c>
      <c r="L43" s="25" t="s">
        <v>74</v>
      </c>
      <c r="M43" s="26" t="s">
        <v>15</v>
      </c>
      <c r="N43" s="27">
        <v>2.6</v>
      </c>
      <c r="O43" s="28" t="s">
        <v>20</v>
      </c>
      <c r="P43" s="173" t="s">
        <v>759</v>
      </c>
      <c r="Q43" s="46" t="s">
        <v>20</v>
      </c>
      <c r="R43" s="27">
        <v>2.2000000000000002</v>
      </c>
      <c r="S43" s="28" t="s">
        <v>20</v>
      </c>
    </row>
    <row r="44" spans="2:19" x14ac:dyDescent="0.2">
      <c r="B44" s="25" t="s">
        <v>75</v>
      </c>
      <c r="C44" s="26" t="s">
        <v>15</v>
      </c>
      <c r="D44" s="27">
        <v>9.9</v>
      </c>
      <c r="E44" s="28" t="s">
        <v>20</v>
      </c>
      <c r="F44" s="27">
        <v>9.9</v>
      </c>
      <c r="G44" s="28" t="s">
        <v>20</v>
      </c>
      <c r="H44" s="27">
        <v>6</v>
      </c>
      <c r="I44" s="28" t="s">
        <v>20</v>
      </c>
      <c r="J44" s="27">
        <v>6</v>
      </c>
      <c r="K44" s="28" t="s">
        <v>20</v>
      </c>
      <c r="L44" s="25" t="s">
        <v>75</v>
      </c>
      <c r="M44" s="26" t="s">
        <v>15</v>
      </c>
      <c r="N44" s="27">
        <v>6</v>
      </c>
      <c r="O44" s="28" t="s">
        <v>20</v>
      </c>
      <c r="P44" s="27">
        <v>5.3</v>
      </c>
      <c r="Q44" s="46" t="s">
        <v>20</v>
      </c>
      <c r="R44" s="27">
        <v>5</v>
      </c>
      <c r="S44" s="28" t="s">
        <v>20</v>
      </c>
    </row>
    <row r="45" spans="2:19" x14ac:dyDescent="0.2">
      <c r="B45" s="25" t="s">
        <v>42</v>
      </c>
      <c r="C45" s="26" t="s">
        <v>15</v>
      </c>
      <c r="D45" s="27">
        <v>35</v>
      </c>
      <c r="E45" s="28" t="s">
        <v>20</v>
      </c>
      <c r="F45" s="27">
        <v>35</v>
      </c>
      <c r="G45" s="28" t="s">
        <v>20</v>
      </c>
      <c r="H45" s="27">
        <v>30</v>
      </c>
      <c r="I45" s="28" t="s">
        <v>20</v>
      </c>
      <c r="J45" s="27">
        <v>30</v>
      </c>
      <c r="K45" s="28" t="s">
        <v>20</v>
      </c>
      <c r="L45" s="25" t="s">
        <v>42</v>
      </c>
      <c r="M45" s="26" t="s">
        <v>15</v>
      </c>
      <c r="N45" s="27">
        <v>30</v>
      </c>
      <c r="O45" s="28" t="s">
        <v>20</v>
      </c>
      <c r="P45" s="27">
        <v>21</v>
      </c>
      <c r="Q45" s="46" t="s">
        <v>20</v>
      </c>
      <c r="R45" s="27">
        <v>20</v>
      </c>
      <c r="S45" s="28" t="s">
        <v>20</v>
      </c>
    </row>
    <row r="46" spans="2:19" x14ac:dyDescent="0.2">
      <c r="B46" s="25" t="s">
        <v>31</v>
      </c>
      <c r="C46" s="26" t="s">
        <v>15</v>
      </c>
      <c r="D46" s="27">
        <v>500</v>
      </c>
      <c r="E46" s="28" t="s">
        <v>20</v>
      </c>
      <c r="F46" s="27">
        <v>500</v>
      </c>
      <c r="G46" s="28" t="s">
        <v>20</v>
      </c>
      <c r="H46" s="27">
        <v>500</v>
      </c>
      <c r="I46" s="28" t="s">
        <v>20</v>
      </c>
      <c r="J46" s="27">
        <v>500</v>
      </c>
      <c r="K46" s="28" t="s">
        <v>20</v>
      </c>
      <c r="L46" s="25" t="s">
        <v>31</v>
      </c>
      <c r="M46" s="26" t="s">
        <v>15</v>
      </c>
      <c r="N46" s="27">
        <v>500</v>
      </c>
      <c r="O46" s="28" t="s">
        <v>20</v>
      </c>
      <c r="P46" s="27">
        <v>225</v>
      </c>
      <c r="Q46" s="46" t="s">
        <v>20</v>
      </c>
      <c r="R46" s="27">
        <v>200</v>
      </c>
      <c r="S46" s="28" t="s">
        <v>20</v>
      </c>
    </row>
    <row r="47" spans="2:19" x14ac:dyDescent="0.2">
      <c r="B47" s="25" t="s">
        <v>127</v>
      </c>
      <c r="C47" s="26" t="s">
        <v>15</v>
      </c>
      <c r="D47" s="27">
        <v>44</v>
      </c>
      <c r="E47" s="28" t="s">
        <v>20</v>
      </c>
      <c r="F47" s="27">
        <v>44</v>
      </c>
      <c r="G47" s="28" t="s">
        <v>20</v>
      </c>
      <c r="H47" s="27">
        <v>40</v>
      </c>
      <c r="I47" s="28" t="s">
        <v>20</v>
      </c>
      <c r="J47" s="27">
        <v>40</v>
      </c>
      <c r="K47" s="28" t="s">
        <v>20</v>
      </c>
      <c r="L47" s="25" t="s">
        <v>127</v>
      </c>
      <c r="M47" s="26" t="s">
        <v>15</v>
      </c>
      <c r="N47" s="27">
        <v>40</v>
      </c>
      <c r="O47" s="28" t="s">
        <v>20</v>
      </c>
      <c r="P47" s="27">
        <v>27.7</v>
      </c>
      <c r="Q47" s="46" t="s">
        <v>20</v>
      </c>
      <c r="R47" s="27">
        <v>27.7</v>
      </c>
      <c r="S47" s="28" t="s">
        <v>20</v>
      </c>
    </row>
    <row r="48" spans="2:19" x14ac:dyDescent="0.2">
      <c r="B48" s="25" t="s">
        <v>59</v>
      </c>
      <c r="C48" s="26" t="s">
        <v>15</v>
      </c>
      <c r="D48" s="27">
        <v>3.3</v>
      </c>
      <c r="E48" s="28" t="s">
        <v>20</v>
      </c>
      <c r="F48" s="27">
        <v>3.3</v>
      </c>
      <c r="G48" s="28" t="s">
        <v>20</v>
      </c>
      <c r="H48" s="27">
        <v>4</v>
      </c>
      <c r="I48" s="28" t="s">
        <v>20</v>
      </c>
      <c r="J48" s="27">
        <v>4</v>
      </c>
      <c r="K48" s="28" t="s">
        <v>20</v>
      </c>
      <c r="L48" s="25" t="s">
        <v>59</v>
      </c>
      <c r="M48" s="26" t="s">
        <v>15</v>
      </c>
      <c r="N48" s="27">
        <v>4</v>
      </c>
      <c r="O48" s="28" t="s">
        <v>20</v>
      </c>
      <c r="P48" s="27">
        <v>2.2000000000000002</v>
      </c>
      <c r="Q48" s="46" t="s">
        <v>20</v>
      </c>
      <c r="R48" s="27">
        <v>2.25</v>
      </c>
      <c r="S48" s="28" t="s">
        <v>20</v>
      </c>
    </row>
    <row r="49" spans="2:19" x14ac:dyDescent="0.2">
      <c r="B49" s="25" t="s">
        <v>16</v>
      </c>
      <c r="C49" s="26" t="s">
        <v>15</v>
      </c>
      <c r="D49" s="27">
        <v>0.04</v>
      </c>
      <c r="E49" s="28" t="s">
        <v>20</v>
      </c>
      <c r="F49" s="27">
        <v>0.04</v>
      </c>
      <c r="G49" s="28" t="s">
        <v>20</v>
      </c>
      <c r="H49" s="27">
        <v>0.04</v>
      </c>
      <c r="I49" s="28" t="s">
        <v>20</v>
      </c>
      <c r="J49" s="27">
        <v>0.04</v>
      </c>
      <c r="K49" s="28" t="s">
        <v>20</v>
      </c>
      <c r="L49" s="25" t="s">
        <v>16</v>
      </c>
      <c r="M49" s="26" t="s">
        <v>15</v>
      </c>
      <c r="N49" s="27">
        <v>0.04</v>
      </c>
      <c r="O49" s="28" t="s">
        <v>20</v>
      </c>
      <c r="P49" s="27">
        <v>0.03</v>
      </c>
      <c r="Q49" s="46" t="s">
        <v>20</v>
      </c>
      <c r="R49" s="27">
        <v>0.03</v>
      </c>
      <c r="S49" s="28" t="s">
        <v>20</v>
      </c>
    </row>
    <row r="50" spans="2:19" x14ac:dyDescent="0.2">
      <c r="B50" s="25" t="s">
        <v>76</v>
      </c>
      <c r="C50" s="26" t="s">
        <v>15</v>
      </c>
      <c r="D50" s="27">
        <v>1</v>
      </c>
      <c r="E50" s="28" t="s">
        <v>20</v>
      </c>
      <c r="F50" s="27">
        <v>1</v>
      </c>
      <c r="G50" s="28" t="s">
        <v>20</v>
      </c>
      <c r="H50" s="27">
        <v>2.2000000000000002</v>
      </c>
      <c r="I50" s="28" t="s">
        <v>20</v>
      </c>
      <c r="J50" s="27">
        <v>1.5</v>
      </c>
      <c r="K50" s="28" t="s">
        <v>20</v>
      </c>
      <c r="L50" s="25" t="s">
        <v>76</v>
      </c>
      <c r="M50" s="26" t="s">
        <v>15</v>
      </c>
      <c r="N50" s="27">
        <v>1.5</v>
      </c>
      <c r="O50" s="28" t="s">
        <v>20</v>
      </c>
      <c r="P50" s="27">
        <v>0.75</v>
      </c>
      <c r="Q50" s="46" t="s">
        <v>20</v>
      </c>
      <c r="R50" s="27">
        <v>0.6</v>
      </c>
      <c r="S50" s="28" t="s">
        <v>20</v>
      </c>
    </row>
    <row r="51" spans="2:19" x14ac:dyDescent="0.2">
      <c r="B51" s="25" t="s">
        <v>77</v>
      </c>
      <c r="C51" s="26" t="s">
        <v>15</v>
      </c>
      <c r="D51" s="27"/>
      <c r="E51" s="28" t="s">
        <v>20</v>
      </c>
      <c r="F51" s="27"/>
      <c r="G51" s="28" t="s">
        <v>20</v>
      </c>
      <c r="H51" s="27">
        <v>100</v>
      </c>
      <c r="I51" s="28" t="s">
        <v>20</v>
      </c>
      <c r="J51" s="27">
        <v>100</v>
      </c>
      <c r="K51" s="28" t="s">
        <v>20</v>
      </c>
      <c r="L51" s="25" t="s">
        <v>77</v>
      </c>
      <c r="M51" s="26" t="s">
        <v>15</v>
      </c>
      <c r="N51" s="27">
        <v>100</v>
      </c>
      <c r="O51" s="28" t="s">
        <v>20</v>
      </c>
      <c r="P51" s="27"/>
      <c r="Q51" s="46" t="s">
        <v>20</v>
      </c>
      <c r="R51" s="27"/>
      <c r="S51" s="28" t="s">
        <v>20</v>
      </c>
    </row>
    <row r="52" spans="2:19" x14ac:dyDescent="0.2">
      <c r="B52" s="25" t="s">
        <v>128</v>
      </c>
      <c r="C52" s="26" t="s">
        <v>15</v>
      </c>
      <c r="D52" s="27">
        <v>0.2</v>
      </c>
      <c r="E52" s="28" t="s">
        <v>20</v>
      </c>
      <c r="F52" s="27">
        <v>0.2</v>
      </c>
      <c r="G52" s="28" t="s">
        <v>20</v>
      </c>
      <c r="H52" s="27">
        <v>0.1</v>
      </c>
      <c r="I52" s="28" t="s">
        <v>20</v>
      </c>
      <c r="J52" s="27">
        <v>0.1</v>
      </c>
      <c r="K52" s="28" t="s">
        <v>20</v>
      </c>
      <c r="L52" s="25" t="s">
        <v>128</v>
      </c>
      <c r="M52" s="26" t="s">
        <v>15</v>
      </c>
      <c r="N52" s="27">
        <v>0.15</v>
      </c>
      <c r="O52" s="28" t="s">
        <v>20</v>
      </c>
      <c r="P52" s="27">
        <v>0.3</v>
      </c>
      <c r="Q52" s="46" t="s">
        <v>20</v>
      </c>
      <c r="R52" s="27">
        <v>0.2</v>
      </c>
      <c r="S52" s="28" t="s">
        <v>20</v>
      </c>
    </row>
    <row r="53" spans="2:19" x14ac:dyDescent="0.2">
      <c r="B53" s="25" t="s">
        <v>239</v>
      </c>
      <c r="C53" s="26" t="s">
        <v>15</v>
      </c>
      <c r="D53" s="27">
        <v>100</v>
      </c>
      <c r="E53" s="28" t="s">
        <v>20</v>
      </c>
      <c r="F53" s="27">
        <v>120</v>
      </c>
      <c r="G53" s="28" t="s">
        <v>20</v>
      </c>
      <c r="H53" s="27">
        <v>200</v>
      </c>
      <c r="I53" s="28" t="s">
        <v>20</v>
      </c>
      <c r="J53" s="27">
        <v>150</v>
      </c>
      <c r="K53" s="28" t="s">
        <v>20</v>
      </c>
      <c r="L53" s="25" t="s">
        <v>239</v>
      </c>
      <c r="M53" s="26" t="s">
        <v>15</v>
      </c>
      <c r="N53" s="27">
        <v>150</v>
      </c>
      <c r="O53" s="28" t="s">
        <v>20</v>
      </c>
      <c r="P53" s="27">
        <v>67.5</v>
      </c>
      <c r="Q53" s="46" t="s">
        <v>20</v>
      </c>
      <c r="R53" s="27">
        <v>67.5</v>
      </c>
      <c r="S53" s="28" t="s">
        <v>20</v>
      </c>
    </row>
    <row r="54" spans="2:19" hidden="1" x14ac:dyDescent="0.2">
      <c r="B54" s="25" t="s">
        <v>149</v>
      </c>
      <c r="C54" s="26" t="s">
        <v>15</v>
      </c>
      <c r="D54" s="27"/>
      <c r="E54" s="28" t="s">
        <v>20</v>
      </c>
      <c r="F54" s="27"/>
      <c r="G54" s="28" t="s">
        <v>20</v>
      </c>
      <c r="H54" s="27"/>
      <c r="I54" s="28" t="s">
        <v>20</v>
      </c>
      <c r="J54" s="27"/>
      <c r="K54" s="28" t="s">
        <v>20</v>
      </c>
      <c r="L54" s="25" t="s">
        <v>149</v>
      </c>
      <c r="M54" s="26" t="s">
        <v>15</v>
      </c>
      <c r="N54" s="27"/>
      <c r="O54" s="28" t="s">
        <v>20</v>
      </c>
      <c r="P54" s="27"/>
      <c r="Q54" s="46" t="s">
        <v>20</v>
      </c>
      <c r="R54" s="27"/>
      <c r="S54" s="28" t="s">
        <v>20</v>
      </c>
    </row>
    <row r="55" spans="2:19" x14ac:dyDescent="0.2">
      <c r="B55" s="25" t="s">
        <v>64</v>
      </c>
      <c r="C55" s="26" t="s">
        <v>15</v>
      </c>
      <c r="D55" s="27">
        <v>15</v>
      </c>
      <c r="E55" s="28" t="s">
        <v>20</v>
      </c>
      <c r="F55" s="27">
        <v>15</v>
      </c>
      <c r="G55" s="28" t="s">
        <v>20</v>
      </c>
      <c r="H55" s="27">
        <v>175</v>
      </c>
      <c r="I55" s="28" t="s">
        <v>20</v>
      </c>
      <c r="J55" s="27">
        <v>150</v>
      </c>
      <c r="K55" s="28" t="s">
        <v>20</v>
      </c>
      <c r="L55" s="25" t="s">
        <v>64</v>
      </c>
      <c r="M55" s="26" t="s">
        <v>15</v>
      </c>
      <c r="N55" s="27">
        <v>190</v>
      </c>
      <c r="O55" s="28" t="s">
        <v>20</v>
      </c>
      <c r="P55" s="27">
        <v>200</v>
      </c>
      <c r="Q55" s="46" t="s">
        <v>20</v>
      </c>
      <c r="R55" s="27">
        <v>13.5</v>
      </c>
      <c r="S55" s="28" t="s">
        <v>20</v>
      </c>
    </row>
    <row r="56" spans="2:19" hidden="1" x14ac:dyDescent="0.2">
      <c r="B56" s="25" t="s">
        <v>150</v>
      </c>
      <c r="C56" s="26" t="s">
        <v>15</v>
      </c>
      <c r="D56" s="27"/>
      <c r="E56" s="28" t="s">
        <v>20</v>
      </c>
      <c r="F56" s="27"/>
      <c r="G56" s="28" t="s">
        <v>20</v>
      </c>
      <c r="H56" s="27"/>
      <c r="I56" s="28" t="s">
        <v>20</v>
      </c>
      <c r="J56" s="27"/>
      <c r="K56" s="28" t="s">
        <v>20</v>
      </c>
      <c r="L56" s="25" t="s">
        <v>150</v>
      </c>
      <c r="M56" s="26" t="s">
        <v>15</v>
      </c>
      <c r="N56" s="27"/>
      <c r="O56" s="28" t="s">
        <v>20</v>
      </c>
      <c r="P56" s="27"/>
      <c r="Q56" s="46" t="s">
        <v>20</v>
      </c>
      <c r="R56" s="27"/>
      <c r="S56" s="28" t="s">
        <v>20</v>
      </c>
    </row>
    <row r="57" spans="2:19" x14ac:dyDescent="0.2">
      <c r="B57" s="25" t="s">
        <v>65</v>
      </c>
      <c r="C57" s="26" t="s">
        <v>15</v>
      </c>
      <c r="D57" s="27">
        <v>125</v>
      </c>
      <c r="E57" s="28" t="s">
        <v>20</v>
      </c>
      <c r="F57" s="27">
        <v>125</v>
      </c>
      <c r="G57" s="28" t="s">
        <v>20</v>
      </c>
      <c r="H57" s="27">
        <v>3000</v>
      </c>
      <c r="I57" s="28" t="s">
        <v>20</v>
      </c>
      <c r="J57" s="27">
        <v>3000</v>
      </c>
      <c r="K57" s="28" t="s">
        <v>20</v>
      </c>
      <c r="L57" s="25" t="s">
        <v>65</v>
      </c>
      <c r="M57" s="26" t="s">
        <v>15</v>
      </c>
      <c r="N57" s="27">
        <v>170</v>
      </c>
      <c r="O57" s="28" t="s">
        <v>20</v>
      </c>
      <c r="P57" s="27">
        <v>75</v>
      </c>
      <c r="Q57" s="46" t="s">
        <v>20</v>
      </c>
      <c r="R57" s="27">
        <v>70.5</v>
      </c>
      <c r="S57" s="28" t="s">
        <v>20</v>
      </c>
    </row>
    <row r="58" spans="2:19" x14ac:dyDescent="0.2">
      <c r="B58" s="25" t="s">
        <v>66</v>
      </c>
      <c r="C58" s="26" t="s">
        <v>15</v>
      </c>
      <c r="D58" s="27">
        <v>40</v>
      </c>
      <c r="E58" s="28" t="s">
        <v>20</v>
      </c>
      <c r="F58" s="27">
        <v>40</v>
      </c>
      <c r="G58" s="28" t="s">
        <v>20</v>
      </c>
      <c r="H58" s="27">
        <v>40</v>
      </c>
      <c r="I58" s="28" t="s">
        <v>20</v>
      </c>
      <c r="J58" s="27">
        <v>35</v>
      </c>
      <c r="K58" s="28" t="s">
        <v>20</v>
      </c>
      <c r="L58" s="25" t="s">
        <v>66</v>
      </c>
      <c r="M58" s="26" t="s">
        <v>15</v>
      </c>
      <c r="N58" s="27">
        <v>23</v>
      </c>
      <c r="O58" s="28" t="s">
        <v>20</v>
      </c>
      <c r="P58" s="27">
        <v>18</v>
      </c>
      <c r="Q58" s="46" t="s">
        <v>20</v>
      </c>
      <c r="R58" s="27">
        <v>22.5</v>
      </c>
      <c r="S58" s="28" t="s">
        <v>20</v>
      </c>
    </row>
    <row r="59" spans="2:19" hidden="1" x14ac:dyDescent="0.2">
      <c r="B59" s="25" t="s">
        <v>152</v>
      </c>
      <c r="C59" s="26" t="s">
        <v>15</v>
      </c>
      <c r="D59" s="27"/>
      <c r="E59" s="28" t="s">
        <v>20</v>
      </c>
      <c r="F59" s="27"/>
      <c r="G59" s="28" t="s">
        <v>20</v>
      </c>
      <c r="H59" s="27"/>
      <c r="I59" s="28" t="s">
        <v>20</v>
      </c>
      <c r="J59" s="27"/>
      <c r="K59" s="28" t="s">
        <v>20</v>
      </c>
      <c r="L59" s="25" t="s">
        <v>152</v>
      </c>
      <c r="M59" s="26" t="s">
        <v>15</v>
      </c>
      <c r="N59" s="27"/>
      <c r="O59" s="28" t="s">
        <v>20</v>
      </c>
      <c r="P59" s="27"/>
      <c r="Q59" s="46" t="s">
        <v>20</v>
      </c>
      <c r="R59" s="27"/>
      <c r="S59" s="28" t="s">
        <v>20</v>
      </c>
    </row>
    <row r="60" spans="2:19" x14ac:dyDescent="0.2">
      <c r="B60" s="25" t="s">
        <v>10</v>
      </c>
      <c r="C60" s="26" t="s">
        <v>15</v>
      </c>
      <c r="D60" s="27">
        <v>1.5</v>
      </c>
      <c r="E60" s="28" t="s">
        <v>20</v>
      </c>
      <c r="F60" s="27">
        <v>1.5</v>
      </c>
      <c r="G60" s="28" t="s">
        <v>20</v>
      </c>
      <c r="H60" s="39">
        <v>1</v>
      </c>
      <c r="I60" s="28" t="s">
        <v>20</v>
      </c>
      <c r="J60" s="27">
        <v>1</v>
      </c>
      <c r="K60" s="28" t="s">
        <v>20</v>
      </c>
      <c r="L60" s="25" t="s">
        <v>10</v>
      </c>
      <c r="M60" s="26" t="s">
        <v>15</v>
      </c>
      <c r="N60" s="27">
        <v>1</v>
      </c>
      <c r="O60" s="28" t="s">
        <v>20</v>
      </c>
      <c r="P60" s="27">
        <v>1</v>
      </c>
      <c r="Q60" s="46" t="s">
        <v>20</v>
      </c>
      <c r="R60" s="27">
        <v>1</v>
      </c>
      <c r="S60" s="28" t="s">
        <v>20</v>
      </c>
    </row>
    <row r="61" spans="2:19" x14ac:dyDescent="0.2">
      <c r="B61" s="25" t="s">
        <v>11</v>
      </c>
      <c r="C61" s="26" t="s">
        <v>15</v>
      </c>
      <c r="D61" s="27">
        <v>0.5</v>
      </c>
      <c r="E61" s="28" t="s">
        <v>20</v>
      </c>
      <c r="F61" s="27">
        <v>0.5</v>
      </c>
      <c r="G61" s="28" t="s">
        <v>20</v>
      </c>
      <c r="H61" s="27">
        <v>0.5</v>
      </c>
      <c r="I61" s="28" t="s">
        <v>20</v>
      </c>
      <c r="J61" s="27">
        <v>0.5</v>
      </c>
      <c r="K61" s="28" t="s">
        <v>20</v>
      </c>
      <c r="L61" s="25" t="s">
        <v>11</v>
      </c>
      <c r="M61" s="26" t="s">
        <v>15</v>
      </c>
      <c r="N61" s="27">
        <v>0.5</v>
      </c>
      <c r="O61" s="28" t="s">
        <v>20</v>
      </c>
      <c r="P61" s="27">
        <v>0.4</v>
      </c>
      <c r="Q61" s="46" t="s">
        <v>20</v>
      </c>
      <c r="R61" s="27">
        <v>0.35</v>
      </c>
      <c r="S61" s="28" t="s">
        <v>20</v>
      </c>
    </row>
    <row r="62" spans="2:19" x14ac:dyDescent="0.2">
      <c r="B62" s="25" t="s">
        <v>12</v>
      </c>
      <c r="C62" s="26" t="s">
        <v>15</v>
      </c>
      <c r="D62" s="27">
        <v>0.2</v>
      </c>
      <c r="E62" s="28" t="s">
        <v>20</v>
      </c>
      <c r="F62" s="27">
        <v>0.3</v>
      </c>
      <c r="G62" s="28" t="s">
        <v>20</v>
      </c>
      <c r="H62" s="27">
        <v>0.3</v>
      </c>
      <c r="I62" s="28" t="s">
        <v>20</v>
      </c>
      <c r="J62" s="27">
        <v>0.3</v>
      </c>
      <c r="K62" s="28" t="s">
        <v>20</v>
      </c>
      <c r="L62" s="25" t="s">
        <v>12</v>
      </c>
      <c r="M62" s="26" t="s">
        <v>15</v>
      </c>
      <c r="N62" s="27">
        <v>0.3</v>
      </c>
      <c r="O62" s="28" t="s">
        <v>20</v>
      </c>
      <c r="P62" s="27">
        <v>0.3</v>
      </c>
      <c r="Q62" s="46" t="s">
        <v>20</v>
      </c>
      <c r="R62" s="27">
        <v>0.3</v>
      </c>
      <c r="S62" s="28" t="s">
        <v>20</v>
      </c>
    </row>
    <row r="63" spans="2:19" x14ac:dyDescent="0.2">
      <c r="B63" s="25" t="s">
        <v>664</v>
      </c>
      <c r="C63" s="26" t="s">
        <v>753</v>
      </c>
      <c r="D63" s="27"/>
      <c r="E63" s="28"/>
      <c r="F63" s="27">
        <v>500</v>
      </c>
      <c r="G63" s="28"/>
      <c r="H63" s="27"/>
      <c r="I63" s="28"/>
      <c r="J63" s="29"/>
      <c r="K63" s="28"/>
      <c r="L63" s="25"/>
      <c r="M63" s="26"/>
      <c r="N63" s="27"/>
      <c r="O63" s="28"/>
      <c r="P63" s="27"/>
      <c r="Q63" s="46"/>
      <c r="R63" s="30"/>
      <c r="S63" s="28"/>
    </row>
    <row r="64" spans="2:19" x14ac:dyDescent="0.2">
      <c r="B64" s="25" t="s">
        <v>665</v>
      </c>
      <c r="C64" s="26" t="s">
        <v>753</v>
      </c>
      <c r="D64" s="27"/>
      <c r="E64" s="28"/>
      <c r="F64" s="27">
        <v>250</v>
      </c>
      <c r="G64" s="28"/>
      <c r="H64" s="27">
        <v>250</v>
      </c>
      <c r="I64" s="28"/>
      <c r="J64" s="29">
        <v>250</v>
      </c>
      <c r="K64" s="28"/>
      <c r="L64" s="25"/>
      <c r="M64" s="26"/>
      <c r="N64" s="27">
        <v>250</v>
      </c>
      <c r="O64" s="28"/>
      <c r="P64" s="27">
        <v>250</v>
      </c>
      <c r="Q64" s="46"/>
      <c r="R64" s="30">
        <v>250</v>
      </c>
      <c r="S64" s="28"/>
    </row>
    <row r="65" spans="2:19" ht="13.5" customHeight="1" x14ac:dyDescent="0.2">
      <c r="B65" s="32" t="s">
        <v>416</v>
      </c>
      <c r="C65" s="26" t="s">
        <v>753</v>
      </c>
      <c r="D65" s="27">
        <v>50</v>
      </c>
      <c r="E65" s="28" t="s">
        <v>20</v>
      </c>
      <c r="F65" s="27">
        <v>100</v>
      </c>
      <c r="G65" s="28" t="s">
        <v>20</v>
      </c>
      <c r="H65" s="27">
        <v>100</v>
      </c>
      <c r="I65" s="28" t="s">
        <v>20</v>
      </c>
      <c r="J65" s="7">
        <v>100</v>
      </c>
      <c r="K65" s="28" t="s">
        <v>20</v>
      </c>
      <c r="L65" s="25"/>
      <c r="M65" s="26"/>
      <c r="N65" s="27">
        <v>150</v>
      </c>
      <c r="O65" s="28" t="s">
        <v>20</v>
      </c>
      <c r="P65" s="27">
        <v>150</v>
      </c>
      <c r="Q65" s="46" t="s">
        <v>20</v>
      </c>
      <c r="R65" s="30">
        <v>150</v>
      </c>
      <c r="S65" s="28" t="s">
        <v>20</v>
      </c>
    </row>
    <row r="66" spans="2:19" x14ac:dyDescent="0.2">
      <c r="B66" s="32" t="s">
        <v>661</v>
      </c>
      <c r="C66" s="26" t="s">
        <v>753</v>
      </c>
      <c r="D66" s="27">
        <v>50</v>
      </c>
      <c r="E66" s="28" t="s">
        <v>20</v>
      </c>
      <c r="F66" s="27">
        <v>50</v>
      </c>
      <c r="G66" s="28" t="s">
        <v>20</v>
      </c>
      <c r="H66" s="27"/>
      <c r="I66" s="28" t="s">
        <v>20</v>
      </c>
      <c r="J66" s="7">
        <v>50</v>
      </c>
      <c r="K66" s="28" t="s">
        <v>20</v>
      </c>
      <c r="L66" s="25"/>
      <c r="M66" s="26"/>
      <c r="N66" s="27">
        <v>50</v>
      </c>
      <c r="O66" s="28" t="s">
        <v>20</v>
      </c>
      <c r="P66" s="27">
        <v>50</v>
      </c>
      <c r="Q66" s="46" t="s">
        <v>20</v>
      </c>
      <c r="R66" s="30">
        <v>50</v>
      </c>
      <c r="S66" s="28" t="s">
        <v>20</v>
      </c>
    </row>
    <row r="67" spans="2:19" x14ac:dyDescent="0.2">
      <c r="B67" s="32" t="s">
        <v>757</v>
      </c>
      <c r="C67" s="26" t="s">
        <v>753</v>
      </c>
      <c r="D67" s="27"/>
      <c r="E67" s="28"/>
      <c r="F67" s="27"/>
      <c r="G67" s="28"/>
      <c r="H67" s="27">
        <v>50</v>
      </c>
      <c r="I67" s="28"/>
      <c r="J67" s="7"/>
      <c r="K67" s="28"/>
      <c r="L67" s="25"/>
      <c r="M67" s="26"/>
      <c r="N67" s="27"/>
      <c r="O67" s="28"/>
      <c r="P67" s="27"/>
      <c r="Q67" s="46"/>
      <c r="R67" s="30"/>
      <c r="S67" s="28"/>
    </row>
    <row r="68" spans="2:19" x14ac:dyDescent="0.2">
      <c r="B68" s="32" t="s">
        <v>647</v>
      </c>
      <c r="C68" s="26" t="s">
        <v>753</v>
      </c>
      <c r="D68" s="27"/>
      <c r="E68" s="28" t="s">
        <v>20</v>
      </c>
      <c r="F68" s="27"/>
      <c r="G68" s="28" t="s">
        <v>20</v>
      </c>
      <c r="H68" s="27"/>
      <c r="I68" s="28" t="s">
        <v>20</v>
      </c>
      <c r="J68" s="29"/>
      <c r="K68" s="28" t="s">
        <v>20</v>
      </c>
      <c r="L68" s="25" t="s">
        <v>267</v>
      </c>
      <c r="M68" s="26" t="s">
        <v>15</v>
      </c>
      <c r="N68" s="27"/>
      <c r="O68" s="28" t="s">
        <v>20</v>
      </c>
      <c r="P68" s="27"/>
      <c r="Q68" s="46" t="s">
        <v>20</v>
      </c>
      <c r="R68" s="27"/>
      <c r="S68" s="28" t="s">
        <v>20</v>
      </c>
    </row>
    <row r="69" spans="2:19" x14ac:dyDescent="0.2">
      <c r="B69" s="32" t="s">
        <v>267</v>
      </c>
      <c r="C69" s="26" t="s">
        <v>753</v>
      </c>
      <c r="D69" s="27">
        <v>2000</v>
      </c>
      <c r="E69" s="28"/>
      <c r="F69" s="27">
        <v>2000</v>
      </c>
      <c r="G69" s="28"/>
      <c r="H69" s="27">
        <v>2000</v>
      </c>
      <c r="I69" s="28"/>
      <c r="J69" s="29">
        <v>2000</v>
      </c>
      <c r="K69" s="28"/>
      <c r="L69" s="25"/>
      <c r="M69" s="26"/>
      <c r="N69" s="27">
        <v>2000</v>
      </c>
      <c r="O69" s="28"/>
      <c r="P69" s="27">
        <v>2000</v>
      </c>
      <c r="Q69" s="46"/>
      <c r="R69" s="27">
        <v>2000</v>
      </c>
      <c r="S69" s="28"/>
    </row>
    <row r="70" spans="2:19" ht="15" customHeight="1" x14ac:dyDescent="0.2">
      <c r="B70" s="32" t="s">
        <v>663</v>
      </c>
      <c r="C70" s="26" t="s">
        <v>753</v>
      </c>
      <c r="D70" s="27"/>
      <c r="E70" s="28" t="s">
        <v>20</v>
      </c>
      <c r="F70" s="27">
        <v>200</v>
      </c>
      <c r="G70" s="28" t="s">
        <v>20</v>
      </c>
      <c r="H70" s="27">
        <v>400</v>
      </c>
      <c r="I70" s="28" t="s">
        <v>20</v>
      </c>
      <c r="J70" s="27">
        <v>400</v>
      </c>
      <c r="K70" s="28" t="s">
        <v>20</v>
      </c>
      <c r="L70" s="32" t="s">
        <v>155</v>
      </c>
      <c r="M70" s="26" t="s">
        <v>15</v>
      </c>
      <c r="N70" s="27">
        <v>400</v>
      </c>
      <c r="O70" s="28" t="s">
        <v>20</v>
      </c>
      <c r="P70" s="27">
        <v>200</v>
      </c>
      <c r="Q70" s="46" t="s">
        <v>20</v>
      </c>
      <c r="R70" s="27"/>
      <c r="S70" s="28" t="s">
        <v>20</v>
      </c>
    </row>
    <row r="71" spans="2:19" ht="15" customHeight="1" x14ac:dyDescent="0.2">
      <c r="B71" s="32" t="s">
        <v>751</v>
      </c>
      <c r="C71" s="26" t="s">
        <v>753</v>
      </c>
      <c r="D71" s="27">
        <v>3200</v>
      </c>
      <c r="E71" s="28"/>
      <c r="F71" s="27">
        <v>3000</v>
      </c>
      <c r="G71" s="28"/>
      <c r="H71" s="27">
        <v>7400</v>
      </c>
      <c r="I71" s="28"/>
      <c r="J71" s="27">
        <v>6000</v>
      </c>
      <c r="K71" s="28"/>
      <c r="L71" s="32"/>
      <c r="M71" s="26"/>
      <c r="N71" s="27">
        <v>4800</v>
      </c>
      <c r="O71" s="28"/>
      <c r="P71" s="27">
        <v>2500</v>
      </c>
      <c r="Q71" s="46"/>
      <c r="R71" s="27">
        <v>2000</v>
      </c>
      <c r="S71" s="28"/>
    </row>
    <row r="72" spans="2:19" ht="14.25" customHeight="1" x14ac:dyDescent="0.2">
      <c r="B72" s="32" t="s">
        <v>666</v>
      </c>
      <c r="C72" s="26" t="s">
        <v>753</v>
      </c>
      <c r="D72" s="27"/>
      <c r="E72" s="28" t="s">
        <v>20</v>
      </c>
      <c r="F72" s="27"/>
      <c r="G72" s="28" t="s">
        <v>20</v>
      </c>
      <c r="H72" s="27"/>
      <c r="I72" s="28" t="s">
        <v>20</v>
      </c>
      <c r="J72" s="27"/>
      <c r="K72" s="28" t="s">
        <v>20</v>
      </c>
      <c r="L72" s="25" t="s">
        <v>268</v>
      </c>
      <c r="M72" s="26" t="s">
        <v>15</v>
      </c>
      <c r="N72" s="27"/>
      <c r="O72" s="28" t="s">
        <v>20</v>
      </c>
      <c r="P72" s="27"/>
      <c r="Q72" s="46" t="s">
        <v>20</v>
      </c>
      <c r="R72" s="27"/>
      <c r="S72" s="28" t="s">
        <v>20</v>
      </c>
    </row>
    <row r="73" spans="2:19" ht="13.5" customHeight="1" x14ac:dyDescent="0.2">
      <c r="B73" s="32" t="s">
        <v>662</v>
      </c>
      <c r="C73" s="26" t="s">
        <v>753</v>
      </c>
      <c r="D73" s="27">
        <v>50</v>
      </c>
      <c r="E73" s="28" t="s">
        <v>20</v>
      </c>
      <c r="F73" s="27">
        <v>50</v>
      </c>
      <c r="G73" s="28" t="s">
        <v>20</v>
      </c>
      <c r="H73" s="27">
        <v>50</v>
      </c>
      <c r="I73" s="28" t="s">
        <v>20</v>
      </c>
      <c r="J73" s="27">
        <v>50</v>
      </c>
      <c r="K73" s="28" t="s">
        <v>20</v>
      </c>
      <c r="L73" s="32" t="s">
        <v>79</v>
      </c>
      <c r="M73" s="26" t="s">
        <v>15</v>
      </c>
      <c r="N73" s="27">
        <v>50</v>
      </c>
      <c r="O73" s="28" t="s">
        <v>20</v>
      </c>
      <c r="P73" s="27">
        <v>50</v>
      </c>
      <c r="Q73" s="46" t="s">
        <v>20</v>
      </c>
      <c r="R73" s="27">
        <v>50</v>
      </c>
      <c r="S73" s="28" t="s">
        <v>20</v>
      </c>
    </row>
    <row r="74" spans="2:19" ht="13.5" customHeight="1" x14ac:dyDescent="0.2">
      <c r="B74" s="32" t="s">
        <v>667</v>
      </c>
      <c r="C74" s="26" t="s">
        <v>753</v>
      </c>
      <c r="D74" s="27"/>
      <c r="E74" s="28"/>
      <c r="F74" s="27"/>
      <c r="G74" s="28"/>
      <c r="H74" s="27">
        <v>250</v>
      </c>
      <c r="I74" s="28"/>
      <c r="J74" s="27">
        <v>250</v>
      </c>
      <c r="K74" s="28"/>
      <c r="L74" s="32"/>
      <c r="M74" s="26"/>
      <c r="N74" s="27">
        <v>250</v>
      </c>
      <c r="O74" s="28"/>
      <c r="P74" s="27">
        <v>250</v>
      </c>
      <c r="Q74" s="46"/>
      <c r="R74" s="27"/>
      <c r="S74" s="28"/>
    </row>
    <row r="75" spans="2:19" ht="13.5" customHeight="1" x14ac:dyDescent="0.2">
      <c r="B75" s="32" t="s">
        <v>417</v>
      </c>
      <c r="C75" s="26" t="s">
        <v>753</v>
      </c>
      <c r="D75" s="27"/>
      <c r="E75" s="28" t="s">
        <v>20</v>
      </c>
      <c r="F75" s="27"/>
      <c r="G75" s="28" t="s">
        <v>20</v>
      </c>
      <c r="H75" s="27"/>
      <c r="I75" s="28" t="s">
        <v>20</v>
      </c>
      <c r="J75" s="27"/>
      <c r="K75" s="28" t="s">
        <v>20</v>
      </c>
      <c r="L75" s="32"/>
      <c r="M75" s="26"/>
      <c r="N75" s="27"/>
      <c r="O75" s="28" t="s">
        <v>20</v>
      </c>
      <c r="P75" s="27"/>
      <c r="Q75" s="46" t="s">
        <v>20</v>
      </c>
      <c r="R75" s="27"/>
      <c r="S75" s="28" t="s">
        <v>20</v>
      </c>
    </row>
    <row r="76" spans="2:19" ht="15.75" customHeight="1" x14ac:dyDescent="0.2">
      <c r="B76" s="25" t="s">
        <v>269</v>
      </c>
      <c r="C76" s="26" t="s">
        <v>753</v>
      </c>
      <c r="D76" s="27"/>
      <c r="E76" s="28" t="s">
        <v>20</v>
      </c>
      <c r="F76" s="27"/>
      <c r="G76" s="28" t="s">
        <v>20</v>
      </c>
      <c r="H76" s="27">
        <v>150</v>
      </c>
      <c r="I76" s="28" t="s">
        <v>20</v>
      </c>
      <c r="J76" s="27">
        <v>150</v>
      </c>
      <c r="K76" s="28" t="s">
        <v>20</v>
      </c>
      <c r="L76" s="25" t="s">
        <v>269</v>
      </c>
      <c r="M76" s="26" t="s">
        <v>15</v>
      </c>
      <c r="N76" s="27"/>
      <c r="O76" s="28" t="s">
        <v>20</v>
      </c>
      <c r="P76" s="27"/>
      <c r="Q76" s="46" t="s">
        <v>20</v>
      </c>
      <c r="R76" s="27"/>
      <c r="S76" s="28" t="s">
        <v>20</v>
      </c>
    </row>
    <row r="77" spans="2:19" hidden="1" x14ac:dyDescent="0.2">
      <c r="B77" s="208" t="s">
        <v>34</v>
      </c>
      <c r="C77" s="209"/>
      <c r="D77" s="207"/>
      <c r="E77" s="207"/>
      <c r="F77" s="207"/>
      <c r="G77" s="207"/>
      <c r="H77" s="207"/>
      <c r="I77" s="207"/>
      <c r="J77" s="207"/>
      <c r="K77" s="207"/>
      <c r="L77" s="208" t="s">
        <v>34</v>
      </c>
      <c r="M77" s="209"/>
      <c r="N77" s="54"/>
      <c r="O77" s="54"/>
      <c r="P77" s="54"/>
      <c r="Q77" s="54"/>
      <c r="R77" s="54"/>
      <c r="S77" s="54"/>
    </row>
    <row r="78" spans="2:19" s="31" customFormat="1" ht="51" customHeight="1" x14ac:dyDescent="0.25">
      <c r="B78" s="215" t="s">
        <v>237</v>
      </c>
      <c r="C78" s="216"/>
      <c r="D78" s="213">
        <f>свод!K14</f>
        <v>668</v>
      </c>
      <c r="E78" s="213"/>
      <c r="F78" s="213">
        <f>свод!K15</f>
        <v>836</v>
      </c>
      <c r="G78" s="213"/>
      <c r="H78" s="213">
        <f>свод!K16</f>
        <v>1390</v>
      </c>
      <c r="I78" s="213"/>
      <c r="J78" s="213">
        <f>свод!K17</f>
        <v>1250</v>
      </c>
      <c r="K78" s="213"/>
      <c r="L78" s="213" t="s">
        <v>237</v>
      </c>
      <c r="M78" s="213"/>
      <c r="N78" s="213">
        <f>свод!K18</f>
        <v>1021</v>
      </c>
      <c r="O78" s="213"/>
      <c r="P78" s="213">
        <f>свод!K19</f>
        <v>764</v>
      </c>
      <c r="Q78" s="213"/>
      <c r="R78" s="213">
        <f>свод!K20</f>
        <v>733</v>
      </c>
      <c r="S78" s="213"/>
    </row>
    <row r="79" spans="2:19" s="81" customFormat="1" ht="30" customHeight="1" x14ac:dyDescent="0.2">
      <c r="B79" s="82"/>
      <c r="C79" s="82"/>
      <c r="D79" s="82"/>
      <c r="E79" s="82"/>
      <c r="F79" s="82"/>
      <c r="G79" s="82"/>
      <c r="H79" s="82"/>
      <c r="I79" s="82"/>
      <c r="J79" s="83"/>
      <c r="K79" s="83"/>
      <c r="L79" s="82"/>
      <c r="M79" s="82"/>
      <c r="N79" s="83"/>
      <c r="O79" s="83"/>
      <c r="P79" s="83"/>
      <c r="Q79" s="83"/>
      <c r="R79" s="83"/>
      <c r="S79" s="83"/>
    </row>
    <row r="80" spans="2:19" s="106" customFormat="1" ht="12.75" x14ac:dyDescent="0.2">
      <c r="B80" s="107" t="s">
        <v>383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7" t="s">
        <v>25</v>
      </c>
      <c r="M80" s="108"/>
      <c r="N80" s="108"/>
      <c r="O80" s="108"/>
      <c r="P80" s="108"/>
      <c r="Q80" s="108"/>
      <c r="R80" s="108"/>
      <c r="S80" s="108"/>
    </row>
    <row r="81" spans="2:19" s="106" customFormat="1" ht="12.75" x14ac:dyDescent="0.2">
      <c r="B81" s="107" t="s">
        <v>26</v>
      </c>
      <c r="C81" s="108"/>
      <c r="D81" s="108"/>
      <c r="E81" s="108"/>
      <c r="F81" s="108"/>
      <c r="G81" s="108"/>
      <c r="H81" s="108"/>
      <c r="I81" s="108"/>
      <c r="J81" s="108"/>
      <c r="K81" s="108"/>
      <c r="L81" s="107" t="s">
        <v>26</v>
      </c>
      <c r="M81" s="108"/>
      <c r="N81" s="108"/>
      <c r="O81" s="108"/>
      <c r="P81" s="108"/>
      <c r="Q81" s="108"/>
      <c r="R81" s="108"/>
      <c r="S81" s="108"/>
    </row>
    <row r="82" spans="2:19" s="106" customFormat="1" ht="12.75" hidden="1" x14ac:dyDescent="0.2">
      <c r="B82" s="107" t="s">
        <v>28</v>
      </c>
      <c r="C82" s="108"/>
      <c r="D82" s="108"/>
      <c r="E82" s="108"/>
      <c r="F82" s="108"/>
      <c r="G82" s="108"/>
      <c r="H82" s="108"/>
      <c r="I82" s="108"/>
      <c r="J82" s="108"/>
      <c r="K82" s="108"/>
      <c r="L82" s="107" t="s">
        <v>28</v>
      </c>
      <c r="M82" s="108"/>
      <c r="N82" s="108"/>
      <c r="O82" s="108"/>
      <c r="P82" s="108"/>
      <c r="Q82" s="108"/>
      <c r="R82" s="108"/>
      <c r="S82" s="108"/>
    </row>
    <row r="83" spans="2:19" s="106" customFormat="1" ht="15" customHeight="1" x14ac:dyDescent="0.2"/>
    <row r="84" spans="2:19" s="106" customFormat="1" ht="15.75" customHeight="1" x14ac:dyDescent="0.2">
      <c r="B84" s="214"/>
      <c r="C84" s="214"/>
      <c r="D84" s="214"/>
      <c r="E84" s="214"/>
      <c r="F84" s="214"/>
      <c r="G84" s="214"/>
      <c r="H84" s="214"/>
      <c r="I84" s="214"/>
      <c r="J84" s="109"/>
      <c r="K84" s="109"/>
      <c r="L84" s="217"/>
      <c r="M84" s="217"/>
      <c r="N84" s="217"/>
      <c r="O84" s="217"/>
      <c r="P84" s="217"/>
      <c r="Q84" s="217"/>
      <c r="R84" s="217"/>
      <c r="S84" s="217"/>
    </row>
    <row r="85" spans="2:19" s="106" customFormat="1" ht="13.15" customHeight="1" x14ac:dyDescent="0.2">
      <c r="B85" s="212" t="s">
        <v>684</v>
      </c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</row>
    <row r="86" spans="2:19" s="106" customFormat="1" ht="13.15" customHeight="1" x14ac:dyDescent="0.2">
      <c r="B86" s="212" t="s">
        <v>685</v>
      </c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</row>
    <row r="87" spans="2:19" s="106" customFormat="1" ht="24" customHeight="1" x14ac:dyDescent="0.2">
      <c r="B87" s="212" t="s">
        <v>686</v>
      </c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</row>
    <row r="88" spans="2:19" s="106" customFormat="1" ht="24" customHeight="1" x14ac:dyDescent="0.2">
      <c r="B88" s="212" t="s">
        <v>687</v>
      </c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</row>
    <row r="89" spans="2:19" s="106" customFormat="1" ht="13.15" customHeight="1" x14ac:dyDescent="0.2">
      <c r="B89" s="212" t="s">
        <v>688</v>
      </c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</row>
    <row r="90" spans="2:19" s="106" customFormat="1" ht="13.15" customHeight="1" x14ac:dyDescent="0.2">
      <c r="B90" s="212" t="s">
        <v>689</v>
      </c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</row>
    <row r="91" spans="2:19" s="106" customFormat="1" ht="13.15" customHeight="1" x14ac:dyDescent="0.2">
      <c r="B91" s="212" t="s">
        <v>690</v>
      </c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</row>
    <row r="92" spans="2:19" s="73" customFormat="1" ht="15.75" customHeight="1" x14ac:dyDescent="0.2">
      <c r="B92" s="211"/>
      <c r="C92" s="211"/>
      <c r="D92" s="211"/>
      <c r="E92" s="211"/>
      <c r="F92" s="211"/>
      <c r="G92" s="211"/>
      <c r="H92" s="211"/>
      <c r="I92" s="211"/>
      <c r="L92" s="210"/>
      <c r="M92" s="211"/>
      <c r="N92" s="211"/>
      <c r="O92" s="211"/>
      <c r="P92" s="211"/>
      <c r="Q92" s="211"/>
      <c r="R92" s="211"/>
      <c r="S92" s="211"/>
    </row>
    <row r="93" spans="2:19" s="73" customFormat="1" ht="15.75" customHeight="1" x14ac:dyDescent="0.2">
      <c r="B93" s="211"/>
      <c r="C93" s="211"/>
      <c r="D93" s="211"/>
      <c r="E93" s="211"/>
      <c r="F93" s="211"/>
      <c r="G93" s="211"/>
      <c r="H93" s="211"/>
      <c r="I93" s="211"/>
      <c r="L93" s="210"/>
      <c r="M93" s="211"/>
      <c r="N93" s="211"/>
      <c r="O93" s="211"/>
      <c r="P93" s="211"/>
      <c r="Q93" s="211"/>
      <c r="R93" s="211"/>
      <c r="S93" s="211"/>
    </row>
    <row r="94" spans="2:19" s="73" customFormat="1" ht="15.75" x14ac:dyDescent="0.25">
      <c r="B94" s="84"/>
      <c r="C94" s="84"/>
      <c r="D94" s="84"/>
      <c r="E94" s="84"/>
      <c r="F94" s="84"/>
      <c r="G94" s="84"/>
      <c r="H94" s="84"/>
      <c r="I94" s="84"/>
      <c r="L94" s="85"/>
      <c r="M94" s="85"/>
    </row>
    <row r="95" spans="2:19" s="73" customFormat="1" ht="15.75" x14ac:dyDescent="0.25">
      <c r="B95" s="211"/>
      <c r="C95" s="211"/>
      <c r="D95" s="211"/>
      <c r="E95" s="211"/>
      <c r="F95" s="211"/>
      <c r="G95" s="211"/>
      <c r="H95" s="211"/>
      <c r="I95" s="211"/>
      <c r="L95" s="85"/>
      <c r="M95" s="85"/>
    </row>
    <row r="96" spans="2:19" s="73" customFormat="1" ht="15.75" x14ac:dyDescent="0.25">
      <c r="B96" s="211"/>
      <c r="C96" s="211"/>
      <c r="D96" s="211"/>
      <c r="E96" s="211"/>
      <c r="F96" s="211"/>
      <c r="G96" s="211"/>
      <c r="H96" s="211"/>
      <c r="I96" s="211"/>
      <c r="L96" s="85"/>
      <c r="M96" s="85"/>
    </row>
    <row r="97" spans="2:13" s="73" customFormat="1" ht="15.75" customHeight="1" x14ac:dyDescent="0.25">
      <c r="B97" s="211"/>
      <c r="C97" s="211"/>
      <c r="D97" s="211"/>
      <c r="E97" s="211"/>
      <c r="F97" s="211"/>
      <c r="G97" s="211"/>
      <c r="H97" s="211"/>
      <c r="I97" s="211"/>
      <c r="L97" s="85"/>
      <c r="M97" s="85"/>
    </row>
    <row r="98" spans="2:13" s="73" customFormat="1" x14ac:dyDescent="0.2"/>
    <row r="99" spans="2:13" s="73" customFormat="1" x14ac:dyDescent="0.2"/>
    <row r="100" spans="2:13" s="73" customFormat="1" x14ac:dyDescent="0.2"/>
    <row r="101" spans="2:13" s="73" customFormat="1" x14ac:dyDescent="0.2"/>
    <row r="102" spans="2:13" s="73" customFormat="1" x14ac:dyDescent="0.2"/>
    <row r="103" spans="2:13" s="73" customFormat="1" x14ac:dyDescent="0.2"/>
    <row r="104" spans="2:13" s="73" customFormat="1" x14ac:dyDescent="0.2"/>
    <row r="105" spans="2:13" s="73" customFormat="1" x14ac:dyDescent="0.2"/>
    <row r="106" spans="2:13" s="73" customFormat="1" x14ac:dyDescent="0.2"/>
    <row r="108" spans="2:13" x14ac:dyDescent="0.2">
      <c r="D108" s="52"/>
      <c r="E108" s="52"/>
      <c r="F108" s="52"/>
      <c r="G108" s="52"/>
      <c r="H108" s="52"/>
      <c r="I108" s="52"/>
    </row>
    <row r="109" spans="2:13" x14ac:dyDescent="0.2">
      <c r="D109" s="52"/>
      <c r="E109" s="52"/>
      <c r="F109" s="52"/>
      <c r="G109" s="52"/>
      <c r="H109" s="52"/>
      <c r="I109" s="52"/>
    </row>
    <row r="110" spans="2:13" x14ac:dyDescent="0.2">
      <c r="D110" s="52"/>
      <c r="E110" s="52"/>
      <c r="F110" s="52"/>
      <c r="G110" s="52"/>
      <c r="H110" s="52"/>
      <c r="I110" s="52"/>
    </row>
    <row r="111" spans="2:13" x14ac:dyDescent="0.2">
      <c r="D111" s="52"/>
      <c r="E111" s="52"/>
      <c r="F111" s="52"/>
      <c r="G111" s="52"/>
      <c r="H111" s="52"/>
      <c r="I111" s="52"/>
    </row>
    <row r="112" spans="2:13" x14ac:dyDescent="0.2">
      <c r="D112" s="52"/>
      <c r="E112" s="52"/>
      <c r="F112" s="52"/>
      <c r="G112" s="52"/>
      <c r="H112" s="52"/>
      <c r="I112" s="52"/>
    </row>
    <row r="113" spans="4:9" x14ac:dyDescent="0.2">
      <c r="D113" s="52"/>
      <c r="E113" s="52"/>
      <c r="F113" s="52"/>
      <c r="G113" s="52"/>
      <c r="H113" s="52"/>
      <c r="I113" s="52"/>
    </row>
    <row r="114" spans="4:9" x14ac:dyDescent="0.2">
      <c r="D114" s="52"/>
      <c r="E114" s="52"/>
      <c r="F114" s="52"/>
      <c r="G114" s="52"/>
      <c r="H114" s="52"/>
      <c r="I114" s="52"/>
    </row>
    <row r="115" spans="4:9" x14ac:dyDescent="0.2">
      <c r="D115" s="52"/>
      <c r="E115" s="52"/>
      <c r="F115" s="52"/>
      <c r="G115" s="52"/>
      <c r="H115" s="52"/>
      <c r="I115" s="52"/>
    </row>
    <row r="116" spans="4:9" x14ac:dyDescent="0.2">
      <c r="D116" s="52"/>
      <c r="E116" s="52"/>
      <c r="F116" s="52"/>
      <c r="G116" s="52"/>
      <c r="H116" s="52"/>
      <c r="I116" s="52"/>
    </row>
    <row r="117" spans="4:9" x14ac:dyDescent="0.2">
      <c r="D117" s="52"/>
      <c r="E117" s="52"/>
      <c r="F117" s="52"/>
      <c r="G117" s="52"/>
      <c r="H117" s="52"/>
      <c r="I117" s="52"/>
    </row>
  </sheetData>
  <mergeCells count="62">
    <mergeCell ref="J18:K18"/>
    <mergeCell ref="H18:I18"/>
    <mergeCell ref="B17:B19"/>
    <mergeCell ref="C17:C19"/>
    <mergeCell ref="D18:E18"/>
    <mergeCell ref="F18:G18"/>
    <mergeCell ref="F17:G17"/>
    <mergeCell ref="D17:E17"/>
    <mergeCell ref="N18:O18"/>
    <mergeCell ref="L78:M78"/>
    <mergeCell ref="R18:S18"/>
    <mergeCell ref="P18:Q18"/>
    <mergeCell ref="L17:L19"/>
    <mergeCell ref="M17:M19"/>
    <mergeCell ref="L5:S5"/>
    <mergeCell ref="L6:S6"/>
    <mergeCell ref="L7:S7"/>
    <mergeCell ref="L8:S8"/>
    <mergeCell ref="L9:S9"/>
    <mergeCell ref="B6:K6"/>
    <mergeCell ref="N17:O17"/>
    <mergeCell ref="J17:K17"/>
    <mergeCell ref="H17:I17"/>
    <mergeCell ref="B9:K9"/>
    <mergeCell ref="B8:K8"/>
    <mergeCell ref="B7:K7"/>
    <mergeCell ref="B14:S14"/>
    <mergeCell ref="B15:S15"/>
    <mergeCell ref="B16:S16"/>
    <mergeCell ref="E11:O11"/>
    <mergeCell ref="E12:O12"/>
    <mergeCell ref="E13:O13"/>
    <mergeCell ref="R17:S17"/>
    <mergeCell ref="P17:Q17"/>
    <mergeCell ref="E10:O10"/>
    <mergeCell ref="B97:I97"/>
    <mergeCell ref="J78:K78"/>
    <mergeCell ref="B78:C78"/>
    <mergeCell ref="B93:I93"/>
    <mergeCell ref="B92:I92"/>
    <mergeCell ref="B85:S85"/>
    <mergeCell ref="B86:S86"/>
    <mergeCell ref="B87:S87"/>
    <mergeCell ref="B88:S88"/>
    <mergeCell ref="P78:Q78"/>
    <mergeCell ref="H78:I78"/>
    <mergeCell ref="L92:S92"/>
    <mergeCell ref="L84:S84"/>
    <mergeCell ref="B96:I96"/>
    <mergeCell ref="B95:I95"/>
    <mergeCell ref="D77:K77"/>
    <mergeCell ref="L77:M77"/>
    <mergeCell ref="L93:S93"/>
    <mergeCell ref="B89:S89"/>
    <mergeCell ref="B90:S90"/>
    <mergeCell ref="B91:S91"/>
    <mergeCell ref="R78:S78"/>
    <mergeCell ref="N78:O78"/>
    <mergeCell ref="B84:I84"/>
    <mergeCell ref="D78:E78"/>
    <mergeCell ref="F78:G78"/>
    <mergeCell ref="B77:C77"/>
  </mergeCells>
  <hyperlinks>
    <hyperlink ref="B14" r:id="rId1" xr:uid="{00000000-0004-0000-0100-000000000000}"/>
  </hyperlinks>
  <pageMargins left="0.51181102362204722" right="0.59055118110236227" top="0.19685039370078741" bottom="7.874015748031496E-2" header="0" footer="0"/>
  <pageSetup paperSize="9" scale="44" orientation="landscape" r:id="rId2"/>
  <colBreaks count="1" manualBreakCount="1">
    <brk id="13" min="1" max="8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4"/>
  <sheetViews>
    <sheetView showGridLines="0" zoomScale="80" zoomScaleNormal="80" zoomScaleSheetLayoutView="80" workbookViewId="0">
      <pane xSplit="3" ySplit="10" topLeftCell="D11" activePane="bottomRight" state="frozen"/>
      <selection activeCell="R71" sqref="R71"/>
      <selection pane="topRight" activeCell="R71" sqref="R71"/>
      <selection pane="bottomLeft" activeCell="R71" sqref="R71"/>
      <selection pane="bottomRight" activeCell="R71" sqref="R71"/>
    </sheetView>
  </sheetViews>
  <sheetFormatPr defaultColWidth="9.140625" defaultRowHeight="14.25" x14ac:dyDescent="0.2"/>
  <cols>
    <col min="1" max="1" width="8.7109375" style="1" hidden="1" customWidth="1"/>
    <col min="2" max="2" width="39.28515625" style="1" customWidth="1"/>
    <col min="3" max="3" width="14" style="1" customWidth="1"/>
    <col min="4" max="5" width="31.5703125" style="1" customWidth="1"/>
    <col min="6" max="6" width="30" style="1" bestFit="1" customWidth="1"/>
    <col min="7" max="7" width="29.140625" style="1" customWidth="1"/>
    <col min="8" max="12" width="28.7109375" style="1" customWidth="1"/>
    <col min="13" max="16384" width="9.140625" style="1"/>
  </cols>
  <sheetData>
    <row r="1" spans="2:12" ht="18" hidden="1" x14ac:dyDescent="0.25">
      <c r="B1" s="218" t="s">
        <v>23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2:12" ht="18" hidden="1" x14ac:dyDescent="0.25">
      <c r="B2" s="218" t="s">
        <v>24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2:12" ht="18.75" hidden="1" customHeight="1" x14ac:dyDescent="0.2">
      <c r="B3" s="222" t="s">
        <v>35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2:12" ht="18.75" hidden="1" customHeight="1" x14ac:dyDescent="0.2">
      <c r="B4" s="222" t="s">
        <v>36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2:12" ht="18.75" hidden="1" customHeight="1" x14ac:dyDescent="0.2">
      <c r="B5" s="223" t="s">
        <v>27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2:12" ht="18.75" thickBot="1" x14ac:dyDescent="0.25">
      <c r="B6" s="224" t="str">
        <f>Свиньи!B15</f>
        <v xml:space="preserve">Цены реализации, действующие с 01.07.2025г 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2:12" ht="72.75" customHeight="1" x14ac:dyDescent="0.2">
      <c r="B7" s="225" t="s">
        <v>335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</row>
    <row r="8" spans="2:12" ht="72.75" customHeight="1" x14ac:dyDescent="0.2">
      <c r="B8" s="241" t="s">
        <v>0</v>
      </c>
      <c r="C8" s="235" t="s">
        <v>1</v>
      </c>
      <c r="D8" s="99" t="s">
        <v>160</v>
      </c>
      <c r="E8" s="99" t="s">
        <v>333</v>
      </c>
      <c r="F8" s="99" t="s">
        <v>334</v>
      </c>
      <c r="G8" s="99" t="s">
        <v>161</v>
      </c>
      <c r="H8" s="99" t="s">
        <v>231</v>
      </c>
      <c r="I8" s="99" t="s">
        <v>232</v>
      </c>
      <c r="J8" s="99" t="s">
        <v>233</v>
      </c>
      <c r="K8" s="99" t="s">
        <v>234</v>
      </c>
      <c r="L8" s="98" t="s">
        <v>235</v>
      </c>
    </row>
    <row r="9" spans="2:12" ht="63.75" customHeight="1" x14ac:dyDescent="0.2">
      <c r="B9" s="242"/>
      <c r="C9" s="237"/>
      <c r="D9" s="23" t="s">
        <v>385</v>
      </c>
      <c r="E9" s="23" t="s">
        <v>386</v>
      </c>
      <c r="F9" s="23" t="s">
        <v>387</v>
      </c>
      <c r="G9" s="23" t="s">
        <v>388</v>
      </c>
      <c r="H9" s="23" t="s">
        <v>389</v>
      </c>
      <c r="I9" s="23" t="s">
        <v>390</v>
      </c>
      <c r="J9" s="23" t="s">
        <v>391</v>
      </c>
      <c r="K9" s="23" t="s">
        <v>392</v>
      </c>
      <c r="L9" s="23" t="s">
        <v>393</v>
      </c>
    </row>
    <row r="10" spans="2:12" hidden="1" x14ac:dyDescent="0.2">
      <c r="B10" s="100" t="s">
        <v>280</v>
      </c>
      <c r="C10" s="68"/>
      <c r="D10" s="80">
        <v>10592</v>
      </c>
      <c r="E10" s="80">
        <v>10594</v>
      </c>
      <c r="F10" s="80">
        <v>10595</v>
      </c>
      <c r="G10" s="80">
        <v>10593</v>
      </c>
      <c r="H10" s="80">
        <v>10596</v>
      </c>
      <c r="I10" s="80">
        <v>10597</v>
      </c>
      <c r="J10" s="80">
        <v>10598</v>
      </c>
      <c r="K10" s="80">
        <v>10599</v>
      </c>
      <c r="L10" s="80">
        <v>10600</v>
      </c>
    </row>
    <row r="11" spans="2:12" ht="19.5" customHeight="1" x14ac:dyDescent="0.2">
      <c r="B11" s="101" t="s">
        <v>9</v>
      </c>
      <c r="C11" s="33" t="s">
        <v>14</v>
      </c>
      <c r="D11" s="53">
        <v>990</v>
      </c>
      <c r="E11" s="53">
        <v>1100</v>
      </c>
      <c r="F11" s="53">
        <v>770</v>
      </c>
      <c r="G11" s="53">
        <v>990</v>
      </c>
      <c r="H11" s="53">
        <v>2000</v>
      </c>
      <c r="I11" s="53">
        <v>2000</v>
      </c>
      <c r="J11" s="53">
        <v>2000</v>
      </c>
      <c r="K11" s="53">
        <v>600</v>
      </c>
      <c r="L11" s="53">
        <v>600</v>
      </c>
    </row>
    <row r="12" spans="2:12" ht="19.5" customHeight="1" x14ac:dyDescent="0.2">
      <c r="B12" s="101" t="s">
        <v>53</v>
      </c>
      <c r="C12" s="33" t="s">
        <v>14</v>
      </c>
      <c r="D12" s="53">
        <v>180</v>
      </c>
      <c r="E12" s="53">
        <v>180</v>
      </c>
      <c r="F12" s="53">
        <v>160</v>
      </c>
      <c r="G12" s="53">
        <v>180</v>
      </c>
      <c r="H12" s="53">
        <v>200</v>
      </c>
      <c r="I12" s="53">
        <v>200</v>
      </c>
      <c r="J12" s="53">
        <v>200</v>
      </c>
      <c r="K12" s="53">
        <v>160</v>
      </c>
      <c r="L12" s="53">
        <v>160</v>
      </c>
    </row>
    <row r="13" spans="2:12" ht="19.5" customHeight="1" x14ac:dyDescent="0.2">
      <c r="B13" s="101" t="s">
        <v>73</v>
      </c>
      <c r="C13" s="33" t="s">
        <v>15</v>
      </c>
      <c r="D13" s="53">
        <v>7000</v>
      </c>
      <c r="E13" s="53">
        <v>11000</v>
      </c>
      <c r="F13" s="53">
        <v>3300</v>
      </c>
      <c r="G13" s="53">
        <v>7000</v>
      </c>
      <c r="H13" s="53">
        <v>4000</v>
      </c>
      <c r="I13" s="53">
        <v>4000</v>
      </c>
      <c r="J13" s="53">
        <v>4000</v>
      </c>
      <c r="K13" s="53">
        <v>3300</v>
      </c>
      <c r="L13" s="53">
        <v>3300</v>
      </c>
    </row>
    <row r="14" spans="2:12" ht="19.5" customHeight="1" x14ac:dyDescent="0.2">
      <c r="B14" s="101" t="s">
        <v>126</v>
      </c>
      <c r="C14" s="33" t="s">
        <v>15</v>
      </c>
      <c r="D14" s="53">
        <v>440.00000000000006</v>
      </c>
      <c r="E14" s="53">
        <v>440.00000000000006</v>
      </c>
      <c r="F14" s="53">
        <v>330</v>
      </c>
      <c r="G14" s="53">
        <v>440.00000000000006</v>
      </c>
      <c r="H14" s="53">
        <v>300</v>
      </c>
      <c r="I14" s="53">
        <v>300</v>
      </c>
      <c r="J14" s="53">
        <v>300</v>
      </c>
      <c r="K14" s="53">
        <v>300</v>
      </c>
      <c r="L14" s="53">
        <v>300</v>
      </c>
    </row>
    <row r="15" spans="2:12" ht="19.5" customHeight="1" x14ac:dyDescent="0.2">
      <c r="B15" s="101" t="s">
        <v>74</v>
      </c>
      <c r="C15" s="33" t="s">
        <v>15</v>
      </c>
      <c r="D15" s="53">
        <v>220.00000000000003</v>
      </c>
      <c r="E15" s="53">
        <v>220.00000000000003</v>
      </c>
      <c r="F15" s="53">
        <v>220.00000000000003</v>
      </c>
      <c r="G15" s="53">
        <v>220.00000000000003</v>
      </c>
      <c r="H15" s="53">
        <v>300</v>
      </c>
      <c r="I15" s="53">
        <v>300</v>
      </c>
      <c r="J15" s="53">
        <v>250</v>
      </c>
      <c r="K15" s="53">
        <v>220</v>
      </c>
      <c r="L15" s="53">
        <v>220</v>
      </c>
    </row>
    <row r="16" spans="2:12" ht="19.5" customHeight="1" x14ac:dyDescent="0.2">
      <c r="B16" s="101" t="s">
        <v>75</v>
      </c>
      <c r="C16" s="33" t="s">
        <v>15</v>
      </c>
      <c r="D16" s="53">
        <v>990</v>
      </c>
      <c r="E16" s="53">
        <v>990</v>
      </c>
      <c r="F16" s="53">
        <v>550</v>
      </c>
      <c r="G16" s="53">
        <v>990</v>
      </c>
      <c r="H16" s="53">
        <v>600</v>
      </c>
      <c r="I16" s="53">
        <v>600</v>
      </c>
      <c r="J16" s="53">
        <v>600</v>
      </c>
      <c r="K16" s="53">
        <v>500</v>
      </c>
      <c r="L16" s="53">
        <v>500</v>
      </c>
    </row>
    <row r="17" spans="1:12" ht="19.5" customHeight="1" x14ac:dyDescent="0.2">
      <c r="B17" s="102" t="s">
        <v>42</v>
      </c>
      <c r="C17" s="33" t="s">
        <v>15</v>
      </c>
      <c r="D17" s="53">
        <v>3300</v>
      </c>
      <c r="E17" s="53">
        <v>3300</v>
      </c>
      <c r="F17" s="53">
        <v>2000</v>
      </c>
      <c r="G17" s="53">
        <v>3300</v>
      </c>
      <c r="H17" s="53">
        <v>3000</v>
      </c>
      <c r="I17" s="53">
        <v>3000</v>
      </c>
      <c r="J17" s="53">
        <v>3000</v>
      </c>
      <c r="K17" s="53">
        <v>2000</v>
      </c>
      <c r="L17" s="53">
        <v>2000</v>
      </c>
    </row>
    <row r="18" spans="1:12" ht="19.5" customHeight="1" x14ac:dyDescent="0.2">
      <c r="B18" s="102" t="s">
        <v>31</v>
      </c>
      <c r="C18" s="33" t="s">
        <v>15</v>
      </c>
      <c r="D18" s="53">
        <v>40000</v>
      </c>
      <c r="E18" s="53">
        <v>40000</v>
      </c>
      <c r="F18" s="53">
        <v>20000</v>
      </c>
      <c r="G18" s="53">
        <v>40000</v>
      </c>
      <c r="H18" s="53">
        <v>50000</v>
      </c>
      <c r="I18" s="53">
        <v>50000</v>
      </c>
      <c r="J18" s="53">
        <v>50000</v>
      </c>
      <c r="K18" s="53">
        <v>20000</v>
      </c>
      <c r="L18" s="53">
        <v>20000</v>
      </c>
    </row>
    <row r="19" spans="1:12" ht="19.5" customHeight="1" x14ac:dyDescent="0.2">
      <c r="B19" s="102" t="s">
        <v>127</v>
      </c>
      <c r="C19" s="33" t="s">
        <v>15</v>
      </c>
      <c r="D19" s="53">
        <v>4400</v>
      </c>
      <c r="E19" s="53">
        <v>4400</v>
      </c>
      <c r="F19" s="53">
        <v>2500</v>
      </c>
      <c r="G19" s="53">
        <v>4400</v>
      </c>
      <c r="H19" s="53">
        <v>4000</v>
      </c>
      <c r="I19" s="53">
        <v>4000</v>
      </c>
      <c r="J19" s="53">
        <v>4000</v>
      </c>
      <c r="K19" s="53">
        <v>2500</v>
      </c>
      <c r="L19" s="53">
        <v>2500</v>
      </c>
    </row>
    <row r="20" spans="1:12" ht="19.5" customHeight="1" x14ac:dyDescent="0.2">
      <c r="B20" s="101" t="s">
        <v>59</v>
      </c>
      <c r="C20" s="33" t="s">
        <v>15</v>
      </c>
      <c r="D20" s="53">
        <v>330</v>
      </c>
      <c r="E20" s="53">
        <v>330</v>
      </c>
      <c r="F20" s="53">
        <v>220</v>
      </c>
      <c r="G20" s="53">
        <v>330</v>
      </c>
      <c r="H20" s="53">
        <v>400</v>
      </c>
      <c r="I20" s="53">
        <v>400</v>
      </c>
      <c r="J20" s="53">
        <v>400</v>
      </c>
      <c r="K20" s="53">
        <v>220</v>
      </c>
      <c r="L20" s="53">
        <v>220</v>
      </c>
    </row>
    <row r="21" spans="1:12" ht="19.5" customHeight="1" x14ac:dyDescent="0.2">
      <c r="A21" s="1" t="s">
        <v>272</v>
      </c>
      <c r="B21" s="101" t="s">
        <v>16</v>
      </c>
      <c r="C21" s="33" t="s">
        <v>15</v>
      </c>
      <c r="D21" s="51">
        <v>3.74</v>
      </c>
      <c r="E21" s="51">
        <v>3.74</v>
      </c>
      <c r="F21" s="51">
        <v>2.5</v>
      </c>
      <c r="G21" s="51">
        <v>3.74</v>
      </c>
      <c r="H21" s="49">
        <v>4</v>
      </c>
      <c r="I21" s="49">
        <v>4</v>
      </c>
      <c r="J21" s="49">
        <v>4</v>
      </c>
      <c r="K21" s="49">
        <v>2.5</v>
      </c>
      <c r="L21" s="49">
        <v>2.5</v>
      </c>
    </row>
    <row r="22" spans="1:12" ht="19.5" customHeight="1" x14ac:dyDescent="0.2">
      <c r="B22" s="101" t="s">
        <v>76</v>
      </c>
      <c r="C22" s="33" t="s">
        <v>15</v>
      </c>
      <c r="D22" s="53">
        <v>100</v>
      </c>
      <c r="E22" s="53">
        <v>100</v>
      </c>
      <c r="F22" s="53">
        <v>60</v>
      </c>
      <c r="G22" s="53">
        <v>100</v>
      </c>
      <c r="H22" s="53">
        <v>70</v>
      </c>
      <c r="I22" s="53">
        <v>70</v>
      </c>
      <c r="J22" s="53">
        <v>70</v>
      </c>
      <c r="K22" s="53">
        <v>60</v>
      </c>
      <c r="L22" s="53">
        <v>60</v>
      </c>
    </row>
    <row r="23" spans="1:12" ht="19.5" customHeight="1" x14ac:dyDescent="0.2">
      <c r="B23" s="101" t="s">
        <v>77</v>
      </c>
      <c r="C23" s="33" t="s">
        <v>15</v>
      </c>
      <c r="D23" s="50" t="s">
        <v>20</v>
      </c>
      <c r="E23" s="53">
        <v>8800</v>
      </c>
      <c r="F23" s="50" t="s">
        <v>20</v>
      </c>
      <c r="G23" s="50" t="s">
        <v>20</v>
      </c>
      <c r="H23" s="47">
        <v>4300</v>
      </c>
      <c r="I23" s="48">
        <v>4300</v>
      </c>
      <c r="J23" s="53">
        <v>4300</v>
      </c>
      <c r="K23" s="50" t="s">
        <v>20</v>
      </c>
      <c r="L23" s="53" t="s">
        <v>20</v>
      </c>
    </row>
    <row r="24" spans="1:12" ht="19.5" customHeight="1" x14ac:dyDescent="0.2">
      <c r="B24" s="101" t="s">
        <v>128</v>
      </c>
      <c r="C24" s="33" t="s">
        <v>15</v>
      </c>
      <c r="D24" s="53">
        <v>5</v>
      </c>
      <c r="E24" s="53">
        <v>5</v>
      </c>
      <c r="F24" s="50" t="s">
        <v>20</v>
      </c>
      <c r="G24" s="53">
        <v>5</v>
      </c>
      <c r="H24" s="53">
        <v>10</v>
      </c>
      <c r="I24" s="53">
        <v>10</v>
      </c>
      <c r="J24" s="53">
        <v>10</v>
      </c>
      <c r="K24" s="53" t="s">
        <v>20</v>
      </c>
      <c r="L24" s="53" t="s">
        <v>20</v>
      </c>
    </row>
    <row r="25" spans="1:12" ht="19.5" customHeight="1" x14ac:dyDescent="0.2">
      <c r="B25" s="101" t="s">
        <v>63</v>
      </c>
      <c r="C25" s="33" t="s">
        <v>15</v>
      </c>
      <c r="D25" s="53">
        <v>10000</v>
      </c>
      <c r="E25" s="53">
        <v>10000</v>
      </c>
      <c r="F25" s="53">
        <v>8000</v>
      </c>
      <c r="G25" s="53">
        <v>10000</v>
      </c>
      <c r="H25" s="53">
        <v>20000</v>
      </c>
      <c r="I25" s="53">
        <v>10000</v>
      </c>
      <c r="J25" s="53">
        <v>8000</v>
      </c>
      <c r="K25" s="53">
        <v>6500</v>
      </c>
      <c r="L25" s="53">
        <v>6500</v>
      </c>
    </row>
    <row r="26" spans="1:12" ht="19.5" customHeight="1" x14ac:dyDescent="0.2">
      <c r="B26" s="101" t="s">
        <v>64</v>
      </c>
      <c r="C26" s="33" t="s">
        <v>15</v>
      </c>
      <c r="D26" s="53">
        <v>1500</v>
      </c>
      <c r="E26" s="53">
        <v>1500</v>
      </c>
      <c r="F26" s="53">
        <v>1200</v>
      </c>
      <c r="G26" s="53">
        <v>1500</v>
      </c>
      <c r="H26" s="53">
        <v>17500</v>
      </c>
      <c r="I26" s="53">
        <v>17500</v>
      </c>
      <c r="J26" s="53">
        <v>17500</v>
      </c>
      <c r="K26" s="53">
        <v>1200</v>
      </c>
      <c r="L26" s="53">
        <v>1200</v>
      </c>
    </row>
    <row r="27" spans="1:12" ht="19.5" customHeight="1" x14ac:dyDescent="0.2">
      <c r="B27" s="101" t="s">
        <v>65</v>
      </c>
      <c r="C27" s="33" t="s">
        <v>15</v>
      </c>
      <c r="D27" s="53">
        <v>12500</v>
      </c>
      <c r="E27" s="53">
        <v>12500</v>
      </c>
      <c r="F27" s="53">
        <v>10000</v>
      </c>
      <c r="G27" s="53">
        <v>12500</v>
      </c>
      <c r="H27" s="53">
        <v>13500</v>
      </c>
      <c r="I27" s="53">
        <v>12500</v>
      </c>
      <c r="J27" s="53">
        <v>17000</v>
      </c>
      <c r="K27" s="53">
        <v>7000</v>
      </c>
      <c r="L27" s="53">
        <v>7000</v>
      </c>
    </row>
    <row r="28" spans="1:12" ht="19.5" customHeight="1" x14ac:dyDescent="0.2">
      <c r="B28" s="101" t="s">
        <v>66</v>
      </c>
      <c r="C28" s="33" t="s">
        <v>15</v>
      </c>
      <c r="D28" s="53">
        <v>3500</v>
      </c>
      <c r="E28" s="53">
        <v>3500</v>
      </c>
      <c r="F28" s="53">
        <v>2000</v>
      </c>
      <c r="G28" s="53">
        <v>3500</v>
      </c>
      <c r="H28" s="53">
        <v>4000</v>
      </c>
      <c r="I28" s="53">
        <v>3500</v>
      </c>
      <c r="J28" s="53">
        <v>2000</v>
      </c>
      <c r="K28" s="53">
        <v>1600</v>
      </c>
      <c r="L28" s="53">
        <v>1600</v>
      </c>
    </row>
    <row r="29" spans="1:12" ht="19.5" customHeight="1" x14ac:dyDescent="0.2">
      <c r="B29" s="101" t="s">
        <v>10</v>
      </c>
      <c r="C29" s="33" t="s">
        <v>15</v>
      </c>
      <c r="D29" s="53">
        <v>150</v>
      </c>
      <c r="E29" s="53">
        <v>150</v>
      </c>
      <c r="F29" s="53">
        <v>100</v>
      </c>
      <c r="G29" s="53">
        <v>150</v>
      </c>
      <c r="H29" s="53">
        <v>100</v>
      </c>
      <c r="I29" s="53">
        <v>100</v>
      </c>
      <c r="J29" s="53">
        <v>100</v>
      </c>
      <c r="K29" s="53">
        <v>100</v>
      </c>
      <c r="L29" s="53">
        <v>100</v>
      </c>
    </row>
    <row r="30" spans="1:12" ht="19.5" customHeight="1" x14ac:dyDescent="0.2">
      <c r="B30" s="101" t="s">
        <v>11</v>
      </c>
      <c r="C30" s="33" t="s">
        <v>15</v>
      </c>
      <c r="D30" s="53">
        <v>35</v>
      </c>
      <c r="E30" s="53">
        <v>65</v>
      </c>
      <c r="F30" s="53">
        <v>40</v>
      </c>
      <c r="G30" s="53">
        <v>35</v>
      </c>
      <c r="H30" s="53">
        <v>50</v>
      </c>
      <c r="I30" s="53">
        <v>50</v>
      </c>
      <c r="J30" s="53">
        <v>50</v>
      </c>
      <c r="K30" s="53">
        <v>40</v>
      </c>
      <c r="L30" s="53">
        <v>35</v>
      </c>
    </row>
    <row r="31" spans="1:12" ht="19.5" customHeight="1" x14ac:dyDescent="0.2">
      <c r="B31" s="101" t="s">
        <v>12</v>
      </c>
      <c r="C31" s="33" t="s">
        <v>15</v>
      </c>
      <c r="D31" s="53">
        <v>30</v>
      </c>
      <c r="E31" s="53">
        <v>30</v>
      </c>
      <c r="F31" s="53">
        <v>30</v>
      </c>
      <c r="G31" s="53">
        <v>30</v>
      </c>
      <c r="H31" s="53">
        <v>30</v>
      </c>
      <c r="I31" s="53">
        <v>30</v>
      </c>
      <c r="J31" s="53">
        <v>30</v>
      </c>
      <c r="K31" s="53">
        <v>30</v>
      </c>
      <c r="L31" s="53">
        <v>30</v>
      </c>
    </row>
    <row r="32" spans="1:12" hidden="1" x14ac:dyDescent="0.2">
      <c r="B32" s="240" t="s">
        <v>34</v>
      </c>
      <c r="C32" s="209"/>
      <c r="D32" s="243" t="s">
        <v>40</v>
      </c>
      <c r="E32" s="207"/>
      <c r="F32" s="207"/>
      <c r="G32" s="207"/>
      <c r="H32" s="207"/>
      <c r="I32" s="207"/>
      <c r="J32" s="207"/>
      <c r="K32" s="207"/>
      <c r="L32" s="244"/>
    </row>
    <row r="33" spans="2:21" s="31" customFormat="1" ht="48.75" customHeight="1" x14ac:dyDescent="0.25">
      <c r="B33" s="215" t="s">
        <v>238</v>
      </c>
      <c r="C33" s="216"/>
      <c r="D33" s="117">
        <f>свод!K80</f>
        <v>2595.1280262543123</v>
      </c>
      <c r="E33" s="117">
        <f>свод!K81</f>
        <v>3216.9630608883413</v>
      </c>
      <c r="F33" s="117">
        <f>свод!K82</f>
        <v>1886.6797500943155</v>
      </c>
      <c r="G33" s="117">
        <f>свод!K83</f>
        <v>2595.1280262543123</v>
      </c>
      <c r="H33" s="117">
        <f>свод!K84</f>
        <v>3369.9494900890486</v>
      </c>
      <c r="I33" s="117">
        <f>свод!K85</f>
        <v>3291.2869980340483</v>
      </c>
      <c r="J33" s="117">
        <f>свод!K86</f>
        <v>3314.1003050867312</v>
      </c>
      <c r="K33" s="117">
        <f>свод!K87</f>
        <v>1793.8129355444942</v>
      </c>
      <c r="L33" s="117">
        <f>свод!K88</f>
        <v>1791.609142309494</v>
      </c>
    </row>
    <row r="34" spans="2:21" ht="15.75" x14ac:dyDescent="0.25">
      <c r="B34" s="10" t="s">
        <v>32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21" ht="15.75" x14ac:dyDescent="0.25">
      <c r="B35" s="10" t="s">
        <v>33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21" ht="15.75" hidden="1" x14ac:dyDescent="0.25">
      <c r="B36" s="10" t="s">
        <v>28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21" ht="15" customHeight="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21" ht="15.75" x14ac:dyDescent="0.25"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</row>
    <row r="39" spans="2:21" ht="15.75" customHeight="1" x14ac:dyDescent="0.25"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</row>
    <row r="40" spans="2:21" ht="15.75" customHeight="1" x14ac:dyDescent="0.2"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</row>
    <row r="42" spans="2:21" ht="15.75" customHeight="1" x14ac:dyDescent="0.2"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</row>
    <row r="43" spans="2:21" ht="15.75" customHeight="1" x14ac:dyDescent="0.2"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</row>
    <row r="44" spans="2:21" ht="15.75" customHeight="1" x14ac:dyDescent="0.2"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</row>
  </sheetData>
  <mergeCells count="18">
    <mergeCell ref="B1:L1"/>
    <mergeCell ref="B2:L2"/>
    <mergeCell ref="B3:L3"/>
    <mergeCell ref="B4:L4"/>
    <mergeCell ref="B5:L5"/>
    <mergeCell ref="B6:L6"/>
    <mergeCell ref="B32:C32"/>
    <mergeCell ref="B8:B9"/>
    <mergeCell ref="C8:C9"/>
    <mergeCell ref="B7:L7"/>
    <mergeCell ref="D32:L32"/>
    <mergeCell ref="B40:U40"/>
    <mergeCell ref="B42:U42"/>
    <mergeCell ref="B43:U43"/>
    <mergeCell ref="B44:U44"/>
    <mergeCell ref="B33:C33"/>
    <mergeCell ref="B38:U38"/>
    <mergeCell ref="B39:U39"/>
  </mergeCells>
  <hyperlinks>
    <hyperlink ref="B5" r:id="rId1" xr:uid="{00000000-0004-0000-0200-000000000000}"/>
  </hyperlinks>
  <printOptions horizontalCentered="1" verticalCentered="1"/>
  <pageMargins left="0" right="0" top="0.19685039370078741" bottom="0.19685039370078741" header="0" footer="0"/>
  <pageSetup paperSize="9" scale="4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Y103"/>
  <sheetViews>
    <sheetView showGridLines="0" zoomScale="80" zoomScaleNormal="80" zoomScaleSheetLayoutView="90" workbookViewId="0">
      <pane xSplit="3" ySplit="16" topLeftCell="D64" activePane="bottomRight" state="frozen"/>
      <selection activeCell="R71" sqref="R71"/>
      <selection pane="topRight" activeCell="R71" sqref="R71"/>
      <selection pane="bottomLeft" activeCell="R71" sqref="R71"/>
      <selection pane="bottomRight" activeCell="R71" sqref="R71"/>
    </sheetView>
  </sheetViews>
  <sheetFormatPr defaultColWidth="9.140625" defaultRowHeight="14.25" x14ac:dyDescent="0.2"/>
  <cols>
    <col min="1" max="1" width="8.85546875" style="1" customWidth="1"/>
    <col min="2" max="2" width="43.5703125" style="1" customWidth="1"/>
    <col min="3" max="3" width="13.85546875" style="1" customWidth="1"/>
    <col min="4" max="4" width="11.85546875" style="1" customWidth="1"/>
    <col min="5" max="7" width="18.7109375" style="1" customWidth="1"/>
    <col min="8" max="8" width="11.28515625" style="1" bestFit="1" customWidth="1"/>
    <col min="9" max="9" width="15.28515625" style="1" customWidth="1"/>
    <col min="10" max="10" width="13.28515625" style="1" customWidth="1"/>
    <col min="11" max="11" width="23.7109375" style="1" customWidth="1"/>
    <col min="12" max="12" width="11.28515625" style="1" bestFit="1" customWidth="1"/>
    <col min="13" max="13" width="21.85546875" style="1" customWidth="1"/>
    <col min="14" max="14" width="11.28515625" style="1" bestFit="1" customWidth="1"/>
    <col min="15" max="15" width="14" style="1" bestFit="1" customWidth="1"/>
    <col min="16" max="16" width="11.28515625" style="1" bestFit="1" customWidth="1"/>
    <col min="17" max="17" width="15.28515625" style="1" bestFit="1" customWidth="1"/>
    <col min="18" max="18" width="11.28515625" style="1" bestFit="1" customWidth="1"/>
    <col min="19" max="19" width="20.28515625" style="1" customWidth="1"/>
    <col min="20" max="20" width="16.5703125" style="1" customWidth="1"/>
    <col min="21" max="21" width="17.42578125" style="1" customWidth="1"/>
    <col min="22" max="22" width="13.28515625" style="1" customWidth="1"/>
    <col min="23" max="23" width="19.85546875" style="1" customWidth="1"/>
    <col min="24" max="24" width="13.28515625" style="1" customWidth="1"/>
    <col min="25" max="25" width="21.42578125" style="1" customWidth="1"/>
    <col min="26" max="16384" width="9.140625" style="1"/>
  </cols>
  <sheetData>
    <row r="1" spans="2:25" hidden="1" x14ac:dyDescent="0.2"/>
    <row r="2" spans="2:25" hidden="1" x14ac:dyDescent="0.2"/>
    <row r="3" spans="2:25" hidden="1" x14ac:dyDescent="0.2"/>
    <row r="4" spans="2:25" hidden="1" x14ac:dyDescent="0.2"/>
    <row r="5" spans="2:25" hidden="1" x14ac:dyDescent="0.2"/>
    <row r="6" spans="2:25" ht="18" hidden="1" x14ac:dyDescent="0.2">
      <c r="B6" s="251" t="s">
        <v>23</v>
      </c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25" ht="18" hidden="1" x14ac:dyDescent="0.2">
      <c r="B7" s="251" t="s">
        <v>24</v>
      </c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25" hidden="1" x14ac:dyDescent="0.2">
      <c r="B8" s="252" t="s">
        <v>129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</row>
    <row r="9" spans="2:25" hidden="1" x14ac:dyDescent="0.2">
      <c r="B9" s="253" t="s">
        <v>36</v>
      </c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</row>
    <row r="10" spans="2:25" hidden="1" x14ac:dyDescent="0.2">
      <c r="B10" s="223" t="s">
        <v>27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</row>
    <row r="11" spans="2:25" ht="15" customHeight="1" x14ac:dyDescent="0.2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</row>
    <row r="12" spans="2:25" ht="46.5" customHeight="1" thickBot="1" x14ac:dyDescent="0.25">
      <c r="B12" s="254" t="s">
        <v>645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</row>
    <row r="13" spans="2:25" ht="83.25" customHeight="1" x14ac:dyDescent="0.2">
      <c r="B13" s="257" t="s">
        <v>0</v>
      </c>
      <c r="C13" s="260" t="s">
        <v>1</v>
      </c>
      <c r="D13" s="219" t="s">
        <v>130</v>
      </c>
      <c r="E13" s="221"/>
      <c r="F13" s="221"/>
      <c r="G13" s="220"/>
      <c r="H13" s="250" t="s">
        <v>515</v>
      </c>
      <c r="I13" s="250"/>
      <c r="J13" s="250" t="s">
        <v>131</v>
      </c>
      <c r="K13" s="250"/>
      <c r="L13" s="263" t="s">
        <v>516</v>
      </c>
      <c r="M13" s="264"/>
      <c r="N13" s="219" t="s">
        <v>517</v>
      </c>
      <c r="O13" s="221"/>
      <c r="P13" s="221"/>
      <c r="Q13" s="221"/>
      <c r="R13" s="221"/>
      <c r="S13" s="221"/>
      <c r="T13" s="250" t="s">
        <v>717</v>
      </c>
      <c r="U13" s="250"/>
      <c r="V13" s="250" t="s">
        <v>718</v>
      </c>
      <c r="W13" s="250"/>
      <c r="X13" s="250" t="s">
        <v>719</v>
      </c>
      <c r="Y13" s="250"/>
    </row>
    <row r="14" spans="2:25" s="34" customFormat="1" ht="61.5" customHeight="1" x14ac:dyDescent="0.2">
      <c r="B14" s="258"/>
      <c r="C14" s="261"/>
      <c r="D14" s="228" t="s">
        <v>376</v>
      </c>
      <c r="E14" s="228"/>
      <c r="F14" s="228" t="s">
        <v>709</v>
      </c>
      <c r="G14" s="228"/>
      <c r="H14" s="228" t="s">
        <v>377</v>
      </c>
      <c r="I14" s="228"/>
      <c r="J14" s="228" t="s">
        <v>342</v>
      </c>
      <c r="K14" s="228"/>
      <c r="L14" s="237" t="s">
        <v>341</v>
      </c>
      <c r="M14" s="237"/>
      <c r="N14" s="228" t="s">
        <v>236</v>
      </c>
      <c r="O14" s="228"/>
      <c r="P14" s="228" t="s">
        <v>361</v>
      </c>
      <c r="Q14" s="228"/>
      <c r="R14" s="228" t="s">
        <v>398</v>
      </c>
      <c r="S14" s="228"/>
      <c r="T14" s="228" t="s">
        <v>725</v>
      </c>
      <c r="U14" s="228"/>
      <c r="V14" s="228" t="s">
        <v>726</v>
      </c>
      <c r="W14" s="228"/>
      <c r="X14" s="228" t="s">
        <v>727</v>
      </c>
      <c r="Y14" s="228"/>
    </row>
    <row r="15" spans="2:25" x14ac:dyDescent="0.2">
      <c r="B15" s="259"/>
      <c r="C15" s="262"/>
      <c r="D15" s="4" t="s">
        <v>21</v>
      </c>
      <c r="E15" s="6" t="s">
        <v>51</v>
      </c>
      <c r="F15" s="4" t="s">
        <v>21</v>
      </c>
      <c r="G15" s="6" t="s">
        <v>51</v>
      </c>
      <c r="H15" s="4" t="s">
        <v>21</v>
      </c>
      <c r="I15" s="6" t="s">
        <v>51</v>
      </c>
      <c r="J15" s="35" t="s">
        <v>21</v>
      </c>
      <c r="K15" s="6" t="s">
        <v>51</v>
      </c>
      <c r="L15" s="35" t="s">
        <v>21</v>
      </c>
      <c r="M15" s="6" t="s">
        <v>51</v>
      </c>
      <c r="N15" s="35" t="s">
        <v>21</v>
      </c>
      <c r="O15" s="6" t="s">
        <v>51</v>
      </c>
      <c r="P15" s="4" t="s">
        <v>21</v>
      </c>
      <c r="Q15" s="6" t="s">
        <v>51</v>
      </c>
      <c r="R15" s="4" t="s">
        <v>21</v>
      </c>
      <c r="S15" s="6" t="s">
        <v>51</v>
      </c>
      <c r="T15" s="4" t="s">
        <v>21</v>
      </c>
      <c r="U15" s="6" t="s">
        <v>19</v>
      </c>
      <c r="V15" s="4" t="s">
        <v>21</v>
      </c>
      <c r="W15" s="6" t="s">
        <v>19</v>
      </c>
      <c r="X15" s="35" t="s">
        <v>21</v>
      </c>
      <c r="Y15" s="6" t="s">
        <v>19</v>
      </c>
    </row>
    <row r="16" spans="2:25" x14ac:dyDescent="0.2">
      <c r="B16" s="68" t="s">
        <v>280</v>
      </c>
      <c r="C16" s="68"/>
      <c r="D16" s="80">
        <v>13041</v>
      </c>
      <c r="E16" s="80"/>
      <c r="F16" s="80">
        <v>13042</v>
      </c>
      <c r="G16" s="80"/>
      <c r="H16" s="80">
        <v>13043</v>
      </c>
      <c r="I16" s="80"/>
      <c r="J16" s="80">
        <v>13044</v>
      </c>
      <c r="K16" s="80"/>
      <c r="L16" s="80">
        <v>13045</v>
      </c>
      <c r="M16" s="80"/>
      <c r="N16" s="80">
        <v>13046</v>
      </c>
      <c r="O16" s="80"/>
      <c r="P16" s="80">
        <v>13047</v>
      </c>
      <c r="Q16" s="80"/>
      <c r="R16" s="80">
        <v>13048</v>
      </c>
      <c r="S16" s="80"/>
      <c r="T16" s="80">
        <v>13049</v>
      </c>
      <c r="U16" s="80"/>
      <c r="V16" s="80">
        <v>13050</v>
      </c>
      <c r="W16" s="80"/>
      <c r="X16" s="80">
        <v>13051</v>
      </c>
      <c r="Y16" s="80"/>
    </row>
    <row r="17" spans="2:25" ht="13.5" customHeight="1" x14ac:dyDescent="0.2">
      <c r="B17" s="3" t="s">
        <v>133</v>
      </c>
      <c r="C17" s="2" t="s">
        <v>134</v>
      </c>
      <c r="D17" s="2">
        <v>113</v>
      </c>
      <c r="E17" s="2" t="s">
        <v>135</v>
      </c>
      <c r="F17" s="2">
        <v>115</v>
      </c>
      <c r="G17" s="2" t="s">
        <v>135</v>
      </c>
      <c r="H17" s="2">
        <v>112</v>
      </c>
      <c r="I17" s="2" t="s">
        <v>135</v>
      </c>
      <c r="J17" s="2">
        <v>92</v>
      </c>
      <c r="K17" s="2" t="s">
        <v>135</v>
      </c>
      <c r="L17" s="2">
        <v>93</v>
      </c>
      <c r="M17" s="2" t="s">
        <v>135</v>
      </c>
      <c r="N17" s="13">
        <v>91</v>
      </c>
      <c r="O17" s="2" t="s">
        <v>135</v>
      </c>
      <c r="P17" s="2">
        <v>98</v>
      </c>
      <c r="Q17" s="2" t="s">
        <v>135</v>
      </c>
      <c r="R17" s="2">
        <v>99</v>
      </c>
      <c r="S17" s="2" t="s">
        <v>135</v>
      </c>
      <c r="T17" s="2">
        <v>125</v>
      </c>
      <c r="U17" s="2" t="s">
        <v>730</v>
      </c>
      <c r="V17" s="2">
        <v>110</v>
      </c>
      <c r="W17" s="2" t="s">
        <v>734</v>
      </c>
      <c r="X17" s="2">
        <v>97</v>
      </c>
      <c r="Y17" s="2" t="s">
        <v>735</v>
      </c>
    </row>
    <row r="18" spans="2:25" ht="13.5" customHeight="1" x14ac:dyDescent="0.2">
      <c r="B18" s="3" t="s">
        <v>136</v>
      </c>
      <c r="C18" s="2" t="s">
        <v>81</v>
      </c>
      <c r="D18" s="2">
        <v>11.8</v>
      </c>
      <c r="E18" s="2" t="s">
        <v>137</v>
      </c>
      <c r="F18" s="2">
        <v>11.9</v>
      </c>
      <c r="G18" s="2" t="s">
        <v>137</v>
      </c>
      <c r="H18" s="2">
        <v>11.6</v>
      </c>
      <c r="I18" s="2" t="s">
        <v>137</v>
      </c>
      <c r="J18" s="2">
        <v>11.2</v>
      </c>
      <c r="K18" s="2" t="s">
        <v>137</v>
      </c>
      <c r="L18" s="2">
        <v>11.6</v>
      </c>
      <c r="M18" s="2" t="s">
        <v>137</v>
      </c>
      <c r="N18" s="2">
        <v>11.5</v>
      </c>
      <c r="O18" s="2" t="s">
        <v>137</v>
      </c>
      <c r="P18" s="2">
        <v>11.6</v>
      </c>
      <c r="Q18" s="2" t="s">
        <v>137</v>
      </c>
      <c r="R18" s="2">
        <v>11.6</v>
      </c>
      <c r="S18" s="2" t="s">
        <v>137</v>
      </c>
      <c r="T18" s="2">
        <v>12.6</v>
      </c>
      <c r="U18" s="2" t="s">
        <v>82</v>
      </c>
      <c r="V18" s="2">
        <v>11.6</v>
      </c>
      <c r="W18" s="2" t="s">
        <v>82</v>
      </c>
      <c r="X18" s="2">
        <v>11.2</v>
      </c>
      <c r="Y18" s="2" t="s">
        <v>736</v>
      </c>
    </row>
    <row r="19" spans="2:25" ht="13.5" customHeight="1" x14ac:dyDescent="0.2">
      <c r="B19" s="3" t="s">
        <v>3</v>
      </c>
      <c r="C19" s="2" t="s">
        <v>13</v>
      </c>
      <c r="D19" s="2">
        <v>18.5</v>
      </c>
      <c r="E19" s="2" t="s">
        <v>139</v>
      </c>
      <c r="F19" s="2">
        <v>19.3</v>
      </c>
      <c r="G19" s="2" t="s">
        <v>139</v>
      </c>
      <c r="H19" s="2">
        <v>16</v>
      </c>
      <c r="I19" s="2" t="s">
        <v>139</v>
      </c>
      <c r="J19" s="2">
        <v>13</v>
      </c>
      <c r="K19" s="2" t="s">
        <v>138</v>
      </c>
      <c r="L19" s="2">
        <v>16</v>
      </c>
      <c r="M19" s="2" t="s">
        <v>138</v>
      </c>
      <c r="N19" s="2">
        <v>18</v>
      </c>
      <c r="O19" s="2" t="s">
        <v>138</v>
      </c>
      <c r="P19" s="2">
        <v>20</v>
      </c>
      <c r="Q19" s="2" t="s">
        <v>138</v>
      </c>
      <c r="R19" s="2">
        <v>23</v>
      </c>
      <c r="S19" s="2" t="s">
        <v>138</v>
      </c>
      <c r="T19" s="2">
        <v>21</v>
      </c>
      <c r="U19" s="2" t="s">
        <v>731</v>
      </c>
      <c r="V19" s="2">
        <v>16</v>
      </c>
      <c r="W19" s="2" t="s">
        <v>139</v>
      </c>
      <c r="X19" s="2">
        <v>13</v>
      </c>
      <c r="Y19" s="2" t="s">
        <v>737</v>
      </c>
    </row>
    <row r="20" spans="2:25" ht="13.5" customHeight="1" x14ac:dyDescent="0.2">
      <c r="B20" s="3" t="s">
        <v>5</v>
      </c>
      <c r="C20" s="2" t="s">
        <v>13</v>
      </c>
      <c r="D20" s="2">
        <v>0.99</v>
      </c>
      <c r="E20" s="2" t="s">
        <v>20</v>
      </c>
      <c r="F20" s="2">
        <v>0.99</v>
      </c>
      <c r="G20" s="2" t="s">
        <v>20</v>
      </c>
      <c r="H20" s="2">
        <v>0.7</v>
      </c>
      <c r="I20" s="2" t="s">
        <v>20</v>
      </c>
      <c r="J20" s="2">
        <v>0.46</v>
      </c>
      <c r="K20" s="2" t="s">
        <v>20</v>
      </c>
      <c r="L20" s="2">
        <v>0.59</v>
      </c>
      <c r="M20" s="2" t="s">
        <v>20</v>
      </c>
      <c r="N20" s="2">
        <v>0.74</v>
      </c>
      <c r="O20" s="2" t="s">
        <v>20</v>
      </c>
      <c r="P20" s="2">
        <v>0.88</v>
      </c>
      <c r="Q20" s="2" t="s">
        <v>20</v>
      </c>
      <c r="R20" s="2">
        <v>1.05</v>
      </c>
      <c r="S20" s="2" t="s">
        <v>20</v>
      </c>
      <c r="T20" s="2">
        <v>1.06</v>
      </c>
      <c r="U20" s="2" t="s">
        <v>405</v>
      </c>
      <c r="V20" s="2">
        <v>0.71</v>
      </c>
      <c r="W20" s="2" t="s">
        <v>738</v>
      </c>
      <c r="X20" s="2">
        <v>0.51</v>
      </c>
      <c r="Y20" s="2" t="s">
        <v>260</v>
      </c>
    </row>
    <row r="21" spans="2:25" ht="13.5" customHeight="1" x14ac:dyDescent="0.2">
      <c r="B21" s="3" t="s">
        <v>141</v>
      </c>
      <c r="C21" s="2" t="s">
        <v>13</v>
      </c>
      <c r="D21" s="2">
        <v>0.61</v>
      </c>
      <c r="E21" s="2" t="s">
        <v>20</v>
      </c>
      <c r="F21" s="2">
        <v>0.6</v>
      </c>
      <c r="G21" s="2" t="s">
        <v>20</v>
      </c>
      <c r="H21" s="2">
        <v>0.56000000000000005</v>
      </c>
      <c r="I21" s="2" t="s">
        <v>20</v>
      </c>
      <c r="J21" s="2">
        <v>0.44</v>
      </c>
      <c r="K21" s="2" t="s">
        <v>20</v>
      </c>
      <c r="L21" s="2">
        <v>0.56999999999999995</v>
      </c>
      <c r="M21" s="2" t="s">
        <v>20</v>
      </c>
      <c r="N21" s="2">
        <v>0.66</v>
      </c>
      <c r="O21" s="2" t="s">
        <v>20</v>
      </c>
      <c r="P21" s="2">
        <v>0.71</v>
      </c>
      <c r="Q21" s="2" t="s">
        <v>20</v>
      </c>
      <c r="R21" s="2">
        <v>0.87</v>
      </c>
      <c r="S21" s="2" t="s">
        <v>20</v>
      </c>
      <c r="T21" s="2">
        <v>0.64</v>
      </c>
      <c r="U21" s="2" t="s">
        <v>739</v>
      </c>
      <c r="V21" s="2">
        <v>0.54</v>
      </c>
      <c r="W21" s="2" t="s">
        <v>96</v>
      </c>
      <c r="X21" s="2">
        <v>0.44</v>
      </c>
      <c r="Y21" s="2" t="s">
        <v>100</v>
      </c>
    </row>
    <row r="22" spans="2:25" ht="13.5" customHeight="1" x14ac:dyDescent="0.2">
      <c r="B22" s="3" t="s">
        <v>17</v>
      </c>
      <c r="C22" s="2" t="s">
        <v>13</v>
      </c>
      <c r="D22" s="2">
        <v>3.5</v>
      </c>
      <c r="E22" s="2" t="s">
        <v>20</v>
      </c>
      <c r="F22" s="2">
        <v>4.29</v>
      </c>
      <c r="G22" s="2" t="s">
        <v>20</v>
      </c>
      <c r="H22" s="2">
        <v>3.26</v>
      </c>
      <c r="I22" s="2" t="s">
        <v>20</v>
      </c>
      <c r="J22" s="2">
        <v>2</v>
      </c>
      <c r="K22" s="2" t="s">
        <v>20</v>
      </c>
      <c r="L22" s="2">
        <v>1.73</v>
      </c>
      <c r="M22" s="2" t="s">
        <v>20</v>
      </c>
      <c r="N22" s="2">
        <v>1.71</v>
      </c>
      <c r="O22" s="2" t="s">
        <v>20</v>
      </c>
      <c r="P22" s="2">
        <v>2.48</v>
      </c>
      <c r="Q22" s="2" t="s">
        <v>20</v>
      </c>
      <c r="R22" s="2">
        <v>2.5499999999999998</v>
      </c>
      <c r="S22" s="2" t="s">
        <v>20</v>
      </c>
      <c r="T22" s="2">
        <v>6.27</v>
      </c>
      <c r="U22" s="2" t="s">
        <v>399</v>
      </c>
      <c r="V22" s="2">
        <v>3.59</v>
      </c>
      <c r="W22" s="2" t="s">
        <v>399</v>
      </c>
      <c r="X22" s="2">
        <v>2.5</v>
      </c>
      <c r="Y22" s="2" t="s">
        <v>399</v>
      </c>
    </row>
    <row r="23" spans="2:25" ht="13.5" customHeight="1" x14ac:dyDescent="0.2">
      <c r="B23" s="3" t="s">
        <v>4</v>
      </c>
      <c r="C23" s="2" t="s">
        <v>13</v>
      </c>
      <c r="D23" s="2">
        <v>3.86</v>
      </c>
      <c r="E23" s="2" t="s">
        <v>143</v>
      </c>
      <c r="F23" s="2">
        <v>3.66</v>
      </c>
      <c r="G23" s="2" t="s">
        <v>143</v>
      </c>
      <c r="H23" s="2">
        <v>5.01</v>
      </c>
      <c r="I23" s="2" t="s">
        <v>143</v>
      </c>
      <c r="J23" s="2">
        <v>5.31</v>
      </c>
      <c r="K23" s="2" t="s">
        <v>45</v>
      </c>
      <c r="L23" s="2">
        <v>6.11</v>
      </c>
      <c r="M23" s="2" t="s">
        <v>71</v>
      </c>
      <c r="N23" s="2">
        <v>6.88</v>
      </c>
      <c r="O23" s="2" t="s">
        <v>71</v>
      </c>
      <c r="P23" s="2">
        <v>6.8</v>
      </c>
      <c r="Q23" s="2" t="s">
        <v>71</v>
      </c>
      <c r="R23" s="2">
        <v>8.4600000000000009</v>
      </c>
      <c r="S23" s="2" t="s">
        <v>71</v>
      </c>
      <c r="T23" s="2">
        <v>4.29</v>
      </c>
      <c r="U23" s="2" t="s">
        <v>740</v>
      </c>
      <c r="V23" s="2">
        <v>5.19</v>
      </c>
      <c r="W23" s="2" t="s">
        <v>143</v>
      </c>
      <c r="X23" s="2">
        <v>4.93</v>
      </c>
      <c r="Y23" s="2" t="s">
        <v>328</v>
      </c>
    </row>
    <row r="24" spans="2:25" ht="13.5" customHeight="1" x14ac:dyDescent="0.2">
      <c r="B24" s="3" t="s">
        <v>7</v>
      </c>
      <c r="C24" s="2" t="s">
        <v>13</v>
      </c>
      <c r="D24" s="2">
        <v>1.04</v>
      </c>
      <c r="E24" s="2" t="s">
        <v>22</v>
      </c>
      <c r="F24" s="2">
        <v>1</v>
      </c>
      <c r="G24" s="2" t="s">
        <v>22</v>
      </c>
      <c r="H24" s="2">
        <v>0.89</v>
      </c>
      <c r="I24" s="2" t="s">
        <v>22</v>
      </c>
      <c r="J24" s="2">
        <v>0.81</v>
      </c>
      <c r="K24" s="2" t="s">
        <v>144</v>
      </c>
      <c r="L24" s="2">
        <v>0.85</v>
      </c>
      <c r="M24" s="2" t="s">
        <v>144</v>
      </c>
      <c r="N24" s="2">
        <v>0.89</v>
      </c>
      <c r="O24" s="2" t="s">
        <v>144</v>
      </c>
      <c r="P24" s="2">
        <v>0.96</v>
      </c>
      <c r="Q24" s="2" t="s">
        <v>144</v>
      </c>
      <c r="R24" s="2">
        <v>0.85</v>
      </c>
      <c r="S24" s="2" t="s">
        <v>144</v>
      </c>
      <c r="T24" s="2">
        <v>1</v>
      </c>
      <c r="U24" s="2" t="s">
        <v>732</v>
      </c>
      <c r="V24" s="2">
        <v>0.88</v>
      </c>
      <c r="W24" s="2" t="s">
        <v>22</v>
      </c>
      <c r="X24" s="2">
        <v>0.81</v>
      </c>
      <c r="Y24" s="2" t="s">
        <v>22</v>
      </c>
    </row>
    <row r="25" spans="2:25" ht="13.5" customHeight="1" x14ac:dyDescent="0.2">
      <c r="B25" s="3" t="s">
        <v>8</v>
      </c>
      <c r="C25" s="2" t="s">
        <v>13</v>
      </c>
      <c r="D25" s="2">
        <v>0.51</v>
      </c>
      <c r="E25" s="2" t="s">
        <v>145</v>
      </c>
      <c r="F25" s="2">
        <v>0.6</v>
      </c>
      <c r="G25" s="2" t="s">
        <v>145</v>
      </c>
      <c r="H25" s="2">
        <v>0.5</v>
      </c>
      <c r="I25" s="2" t="s">
        <v>145</v>
      </c>
      <c r="J25" s="2">
        <v>0.54</v>
      </c>
      <c r="K25" s="2" t="s">
        <v>144</v>
      </c>
      <c r="L25" s="2">
        <v>0.61</v>
      </c>
      <c r="M25" s="2" t="s">
        <v>144</v>
      </c>
      <c r="N25" s="2">
        <v>0.67</v>
      </c>
      <c r="O25" s="2" t="s">
        <v>144</v>
      </c>
      <c r="P25" s="2">
        <v>0.68</v>
      </c>
      <c r="Q25" s="2" t="s">
        <v>144</v>
      </c>
      <c r="R25" s="2">
        <v>0.74</v>
      </c>
      <c r="S25" s="2" t="s">
        <v>144</v>
      </c>
      <c r="T25" s="2">
        <v>0.6</v>
      </c>
      <c r="U25" s="2" t="s">
        <v>733</v>
      </c>
      <c r="V25" s="2">
        <v>0.5</v>
      </c>
      <c r="W25" s="2" t="s">
        <v>145</v>
      </c>
      <c r="X25" s="2">
        <v>0.5</v>
      </c>
      <c r="Y25" s="2" t="s">
        <v>144</v>
      </c>
    </row>
    <row r="26" spans="2:25" ht="13.5" customHeight="1" x14ac:dyDescent="0.2">
      <c r="B26" s="3" t="s">
        <v>146</v>
      </c>
      <c r="C26" s="2" t="s">
        <v>13</v>
      </c>
      <c r="D26" s="2">
        <v>0.48</v>
      </c>
      <c r="E26" s="2" t="s">
        <v>313</v>
      </c>
      <c r="F26" s="2">
        <v>0.49</v>
      </c>
      <c r="G26" s="2" t="s">
        <v>313</v>
      </c>
      <c r="H26" s="2">
        <v>0.49</v>
      </c>
      <c r="I26" s="2" t="s">
        <v>313</v>
      </c>
      <c r="J26" s="2">
        <v>1.1100000000000001</v>
      </c>
      <c r="K26" s="2" t="s">
        <v>20</v>
      </c>
      <c r="L26" s="2">
        <v>1.1100000000000001</v>
      </c>
      <c r="M26" s="2" t="s">
        <v>20</v>
      </c>
      <c r="N26" s="2">
        <v>1.1100000000000001</v>
      </c>
      <c r="O26" s="2" t="s">
        <v>20</v>
      </c>
      <c r="P26" s="16">
        <v>1.1000000000000001</v>
      </c>
      <c r="Q26" s="2" t="s">
        <v>20</v>
      </c>
      <c r="R26" s="16">
        <v>1.1000000000000001</v>
      </c>
      <c r="S26" s="2" t="s">
        <v>20</v>
      </c>
      <c r="T26" s="2">
        <v>0.56999999999999995</v>
      </c>
      <c r="U26" s="2" t="s">
        <v>147</v>
      </c>
      <c r="V26" s="2">
        <v>0.59</v>
      </c>
      <c r="W26" s="2" t="s">
        <v>147</v>
      </c>
      <c r="X26" s="2">
        <v>1.1100000000000001</v>
      </c>
      <c r="Y26" s="2" t="s">
        <v>148</v>
      </c>
    </row>
    <row r="27" spans="2:25" ht="13.5" customHeight="1" x14ac:dyDescent="0.2">
      <c r="B27" s="3" t="s">
        <v>121</v>
      </c>
      <c r="C27" s="2" t="s">
        <v>13</v>
      </c>
      <c r="D27" s="2">
        <v>0.37</v>
      </c>
      <c r="E27" s="2" t="s">
        <v>20</v>
      </c>
      <c r="F27" s="2">
        <v>0.31</v>
      </c>
      <c r="G27" s="2"/>
      <c r="H27" s="2">
        <v>0.19</v>
      </c>
      <c r="I27" s="2" t="s">
        <v>20</v>
      </c>
      <c r="J27" s="2">
        <v>0.41</v>
      </c>
      <c r="K27" s="2" t="s">
        <v>147</v>
      </c>
      <c r="L27" s="2">
        <v>0.41</v>
      </c>
      <c r="M27" s="2" t="s">
        <v>147</v>
      </c>
      <c r="N27" s="16">
        <v>0.42</v>
      </c>
      <c r="O27" s="2" t="s">
        <v>147</v>
      </c>
      <c r="P27" s="2">
        <v>0.5</v>
      </c>
      <c r="Q27" s="2" t="s">
        <v>147</v>
      </c>
      <c r="R27" s="2">
        <v>0.43</v>
      </c>
      <c r="S27" s="2" t="s">
        <v>147</v>
      </c>
      <c r="T27" s="2">
        <v>0.41</v>
      </c>
      <c r="U27" s="2"/>
      <c r="V27" s="2">
        <v>0.23</v>
      </c>
      <c r="W27" s="2"/>
      <c r="X27" s="2"/>
      <c r="Y27" s="2"/>
    </row>
    <row r="28" spans="2:25" ht="13.5" customHeight="1" x14ac:dyDescent="0.2">
      <c r="B28" s="3" t="s">
        <v>124</v>
      </c>
      <c r="C28" s="2" t="s">
        <v>13</v>
      </c>
      <c r="D28" s="2">
        <v>0.28000000000000003</v>
      </c>
      <c r="E28" s="2" t="s">
        <v>20</v>
      </c>
      <c r="F28" s="2">
        <v>0.27</v>
      </c>
      <c r="G28" s="2"/>
      <c r="H28" s="2">
        <v>0.28999999999999998</v>
      </c>
      <c r="I28" s="2" t="s">
        <v>20</v>
      </c>
      <c r="J28" s="2">
        <v>0.63</v>
      </c>
      <c r="K28" s="2" t="s">
        <v>148</v>
      </c>
      <c r="L28" s="2">
        <v>0.63</v>
      </c>
      <c r="M28" s="2" t="s">
        <v>148</v>
      </c>
      <c r="N28" s="16">
        <v>0.63</v>
      </c>
      <c r="O28" s="2" t="s">
        <v>148</v>
      </c>
      <c r="P28" s="2">
        <v>0.64</v>
      </c>
      <c r="Q28" s="2" t="s">
        <v>148</v>
      </c>
      <c r="R28" s="2">
        <v>0.65</v>
      </c>
      <c r="S28" s="2" t="s">
        <v>148</v>
      </c>
      <c r="T28" s="2">
        <v>0.35</v>
      </c>
      <c r="U28" s="2"/>
      <c r="V28" s="2">
        <v>0.35</v>
      </c>
      <c r="W28" s="2"/>
      <c r="X28" s="2"/>
      <c r="Y28" s="2"/>
    </row>
    <row r="29" spans="2:25" ht="12.75" customHeight="1" x14ac:dyDescent="0.2">
      <c r="B29" s="25" t="s">
        <v>9</v>
      </c>
      <c r="C29" s="26" t="s">
        <v>14</v>
      </c>
      <c r="D29" s="27">
        <v>25</v>
      </c>
      <c r="E29" s="29">
        <v>0</v>
      </c>
      <c r="F29" s="27">
        <v>25</v>
      </c>
      <c r="G29" s="29"/>
      <c r="H29" s="27">
        <v>25</v>
      </c>
      <c r="I29" s="29">
        <v>0</v>
      </c>
      <c r="J29" s="27">
        <v>20</v>
      </c>
      <c r="K29" s="29">
        <v>0</v>
      </c>
      <c r="L29" s="27">
        <v>20</v>
      </c>
      <c r="M29" s="29">
        <v>0</v>
      </c>
      <c r="N29" s="36">
        <v>25</v>
      </c>
      <c r="O29" s="29">
        <v>0</v>
      </c>
      <c r="P29" s="37">
        <v>25</v>
      </c>
      <c r="Q29" s="29">
        <v>0</v>
      </c>
      <c r="R29" s="37">
        <v>25</v>
      </c>
      <c r="S29" s="29">
        <v>0</v>
      </c>
      <c r="T29" s="27">
        <v>25</v>
      </c>
      <c r="U29" s="29"/>
      <c r="V29" s="27">
        <v>25</v>
      </c>
      <c r="W29" s="29"/>
      <c r="X29" s="27">
        <v>15</v>
      </c>
      <c r="Y29" s="29"/>
    </row>
    <row r="30" spans="2:25" ht="12.75" customHeight="1" x14ac:dyDescent="0.2">
      <c r="B30" s="25" t="s">
        <v>53</v>
      </c>
      <c r="C30" s="26" t="s">
        <v>14</v>
      </c>
      <c r="D30" s="27">
        <v>6</v>
      </c>
      <c r="E30" s="29">
        <v>0</v>
      </c>
      <c r="F30" s="27">
        <v>6</v>
      </c>
      <c r="G30" s="29"/>
      <c r="H30" s="27">
        <v>5</v>
      </c>
      <c r="I30" s="29">
        <v>0</v>
      </c>
      <c r="J30" s="27">
        <v>5</v>
      </c>
      <c r="K30" s="29">
        <v>0</v>
      </c>
      <c r="L30" s="27">
        <v>3</v>
      </c>
      <c r="M30" s="29">
        <v>0</v>
      </c>
      <c r="N30" s="37">
        <v>5</v>
      </c>
      <c r="O30" s="29">
        <v>0</v>
      </c>
      <c r="P30" s="37">
        <v>6</v>
      </c>
      <c r="Q30" s="29">
        <v>0</v>
      </c>
      <c r="R30" s="39">
        <v>6</v>
      </c>
      <c r="S30" s="29">
        <v>0</v>
      </c>
      <c r="T30" s="27">
        <v>6</v>
      </c>
      <c r="U30" s="29"/>
      <c r="V30" s="27">
        <v>5</v>
      </c>
      <c r="W30" s="29"/>
      <c r="X30" s="27">
        <v>3.8</v>
      </c>
      <c r="Y30" s="29"/>
    </row>
    <row r="31" spans="2:25" ht="12.75" customHeight="1" x14ac:dyDescent="0.2">
      <c r="B31" s="25" t="s">
        <v>73</v>
      </c>
      <c r="C31" s="26" t="s">
        <v>15</v>
      </c>
      <c r="D31" s="27">
        <v>100</v>
      </c>
      <c r="E31" s="29">
        <v>0</v>
      </c>
      <c r="F31" s="27">
        <v>150</v>
      </c>
      <c r="G31" s="29"/>
      <c r="H31" s="27">
        <v>100</v>
      </c>
      <c r="I31" s="29">
        <v>0</v>
      </c>
      <c r="J31" s="27">
        <v>80</v>
      </c>
      <c r="K31" s="29">
        <v>0</v>
      </c>
      <c r="L31" s="27">
        <v>50</v>
      </c>
      <c r="M31" s="29">
        <v>0</v>
      </c>
      <c r="N31" s="37">
        <v>100</v>
      </c>
      <c r="O31" s="29">
        <v>0</v>
      </c>
      <c r="P31" s="40">
        <v>110</v>
      </c>
      <c r="Q31" s="29">
        <v>0</v>
      </c>
      <c r="R31" s="37">
        <v>130</v>
      </c>
      <c r="S31" s="29">
        <v>0</v>
      </c>
      <c r="T31" s="27">
        <v>100</v>
      </c>
      <c r="U31" s="29"/>
      <c r="V31" s="27">
        <v>100</v>
      </c>
      <c r="W31" s="29"/>
      <c r="X31" s="27">
        <v>10</v>
      </c>
      <c r="Y31" s="29"/>
    </row>
    <row r="32" spans="2:25" ht="12.75" customHeight="1" x14ac:dyDescent="0.2">
      <c r="B32" s="25" t="s">
        <v>425</v>
      </c>
      <c r="C32" s="26" t="s">
        <v>15</v>
      </c>
      <c r="D32" s="27">
        <v>1</v>
      </c>
      <c r="E32" s="29">
        <v>0</v>
      </c>
      <c r="F32" s="27">
        <v>1</v>
      </c>
      <c r="G32" s="29"/>
      <c r="H32" s="27"/>
      <c r="I32" s="29">
        <v>0</v>
      </c>
      <c r="J32" s="29"/>
      <c r="K32" s="29">
        <v>0</v>
      </c>
      <c r="L32" s="27"/>
      <c r="M32" s="29">
        <v>0</v>
      </c>
      <c r="N32" s="27"/>
      <c r="O32" s="29">
        <v>0</v>
      </c>
      <c r="P32" s="37"/>
      <c r="Q32" s="29">
        <v>0</v>
      </c>
      <c r="R32" s="37"/>
      <c r="S32" s="29">
        <v>0</v>
      </c>
      <c r="T32" s="27"/>
      <c r="U32" s="29"/>
      <c r="V32" s="27"/>
      <c r="W32" s="29"/>
      <c r="X32" s="29"/>
      <c r="Y32" s="29"/>
    </row>
    <row r="33" spans="2:25" ht="12.75" customHeight="1" x14ac:dyDescent="0.2">
      <c r="B33" s="25" t="s">
        <v>74</v>
      </c>
      <c r="C33" s="26" t="s">
        <v>15</v>
      </c>
      <c r="D33" s="65">
        <v>4</v>
      </c>
      <c r="E33" s="29">
        <v>0</v>
      </c>
      <c r="F33" s="27">
        <v>2</v>
      </c>
      <c r="G33" s="29"/>
      <c r="H33" s="64"/>
      <c r="I33" s="29">
        <v>0</v>
      </c>
      <c r="J33" s="29"/>
      <c r="K33" s="29">
        <v>0</v>
      </c>
      <c r="L33" s="29"/>
      <c r="M33" s="29">
        <v>0</v>
      </c>
      <c r="N33" s="27"/>
      <c r="O33" s="29">
        <v>0</v>
      </c>
      <c r="P33" s="66"/>
      <c r="Q33" s="29">
        <v>0</v>
      </c>
      <c r="R33" s="66"/>
      <c r="S33" s="29">
        <v>0</v>
      </c>
      <c r="T33" s="65">
        <v>3</v>
      </c>
      <c r="U33" s="29"/>
      <c r="V33" s="64"/>
      <c r="W33" s="29"/>
      <c r="X33" s="29"/>
      <c r="Y33" s="29"/>
    </row>
    <row r="34" spans="2:25" ht="12.75" customHeight="1" x14ac:dyDescent="0.2">
      <c r="B34" s="25" t="s">
        <v>75</v>
      </c>
      <c r="C34" s="26" t="s">
        <v>15</v>
      </c>
      <c r="D34" s="65">
        <v>10</v>
      </c>
      <c r="E34" s="29">
        <v>0</v>
      </c>
      <c r="F34" s="27">
        <v>3</v>
      </c>
      <c r="G34" s="29"/>
      <c r="H34" s="29"/>
      <c r="I34" s="29">
        <v>0</v>
      </c>
      <c r="J34" s="29"/>
      <c r="K34" s="29">
        <v>0</v>
      </c>
      <c r="L34" s="29"/>
      <c r="M34" s="29">
        <v>0</v>
      </c>
      <c r="N34" s="27"/>
      <c r="O34" s="29">
        <v>0</v>
      </c>
      <c r="P34" s="66"/>
      <c r="Q34" s="29">
        <v>0</v>
      </c>
      <c r="R34" s="66"/>
      <c r="S34" s="29">
        <v>0</v>
      </c>
      <c r="T34" s="65">
        <v>10</v>
      </c>
      <c r="U34" s="29"/>
      <c r="V34" s="29"/>
      <c r="W34" s="29"/>
      <c r="X34" s="29"/>
      <c r="Y34" s="29"/>
    </row>
    <row r="35" spans="2:25" x14ac:dyDescent="0.2">
      <c r="B35" s="25" t="s">
        <v>42</v>
      </c>
      <c r="C35" s="26" t="s">
        <v>15</v>
      </c>
      <c r="D35" s="65">
        <v>20</v>
      </c>
      <c r="E35" s="29">
        <v>0</v>
      </c>
      <c r="F35" s="27">
        <v>8</v>
      </c>
      <c r="G35" s="29"/>
      <c r="H35" s="29"/>
      <c r="I35" s="29">
        <v>0</v>
      </c>
      <c r="J35" s="29"/>
      <c r="K35" s="29">
        <v>0</v>
      </c>
      <c r="L35" s="29"/>
      <c r="M35" s="29">
        <v>0</v>
      </c>
      <c r="N35" s="27"/>
      <c r="O35" s="29">
        <v>0</v>
      </c>
      <c r="P35" s="66"/>
      <c r="Q35" s="29">
        <v>0</v>
      </c>
      <c r="R35" s="66"/>
      <c r="S35" s="29">
        <v>0</v>
      </c>
      <c r="T35" s="65">
        <v>20</v>
      </c>
      <c r="U35" s="29"/>
      <c r="V35" s="29"/>
      <c r="W35" s="29"/>
      <c r="X35" s="29"/>
      <c r="Y35" s="29"/>
    </row>
    <row r="36" spans="2:25" x14ac:dyDescent="0.2">
      <c r="B36" s="25" t="s">
        <v>31</v>
      </c>
      <c r="C36" s="26" t="s">
        <v>15</v>
      </c>
      <c r="D36" s="65">
        <v>500</v>
      </c>
      <c r="E36" s="29">
        <v>0</v>
      </c>
      <c r="F36" s="27">
        <v>1840</v>
      </c>
      <c r="G36" s="29"/>
      <c r="H36" s="27"/>
      <c r="I36" s="29">
        <v>0</v>
      </c>
      <c r="J36" s="29"/>
      <c r="K36" s="29">
        <v>0</v>
      </c>
      <c r="L36" s="29"/>
      <c r="M36" s="29">
        <v>0</v>
      </c>
      <c r="N36" s="29"/>
      <c r="O36" s="29">
        <v>0</v>
      </c>
      <c r="P36" s="29"/>
      <c r="Q36" s="29">
        <v>0</v>
      </c>
      <c r="R36" s="29"/>
      <c r="S36" s="29">
        <v>0</v>
      </c>
      <c r="T36" s="65"/>
      <c r="U36" s="29"/>
      <c r="V36" s="27"/>
      <c r="W36" s="29"/>
      <c r="X36" s="29"/>
      <c r="Y36" s="29"/>
    </row>
    <row r="37" spans="2:25" ht="12.75" customHeight="1" x14ac:dyDescent="0.2">
      <c r="B37" s="25" t="s">
        <v>127</v>
      </c>
      <c r="C37" s="26" t="s">
        <v>15</v>
      </c>
      <c r="D37" s="65">
        <v>10</v>
      </c>
      <c r="E37" s="29">
        <v>0</v>
      </c>
      <c r="F37" s="27">
        <v>15</v>
      </c>
      <c r="G37" s="29"/>
      <c r="H37" s="29"/>
      <c r="I37" s="29">
        <v>0</v>
      </c>
      <c r="J37" s="29"/>
      <c r="K37" s="29">
        <v>0</v>
      </c>
      <c r="L37" s="29"/>
      <c r="M37" s="29">
        <v>0</v>
      </c>
      <c r="N37" s="27"/>
      <c r="O37" s="29">
        <v>0</v>
      </c>
      <c r="P37" s="66"/>
      <c r="Q37" s="29">
        <v>0</v>
      </c>
      <c r="R37" s="66"/>
      <c r="S37" s="29">
        <v>0</v>
      </c>
      <c r="T37" s="65">
        <v>10</v>
      </c>
      <c r="U37" s="29"/>
      <c r="V37" s="29"/>
      <c r="W37" s="29"/>
      <c r="X37" s="29"/>
      <c r="Y37" s="29"/>
    </row>
    <row r="38" spans="2:25" ht="12.75" customHeight="1" x14ac:dyDescent="0.2">
      <c r="B38" s="25" t="s">
        <v>59</v>
      </c>
      <c r="C38" s="26" t="s">
        <v>15</v>
      </c>
      <c r="D38" s="65">
        <v>10</v>
      </c>
      <c r="E38" s="29"/>
      <c r="F38" s="27">
        <v>1.5</v>
      </c>
      <c r="G38" s="29"/>
      <c r="H38" s="29"/>
      <c r="I38" s="29"/>
      <c r="J38" s="29"/>
      <c r="K38" s="29"/>
      <c r="L38" s="29"/>
      <c r="M38" s="29"/>
      <c r="N38" s="27"/>
      <c r="O38" s="29"/>
      <c r="P38" s="66"/>
      <c r="Q38" s="29"/>
      <c r="R38" s="66"/>
      <c r="S38" s="29"/>
      <c r="T38" s="65"/>
      <c r="U38" s="29"/>
      <c r="V38" s="29"/>
      <c r="W38" s="29"/>
      <c r="X38" s="29"/>
      <c r="Y38" s="29"/>
    </row>
    <row r="39" spans="2:25" ht="12.75" customHeight="1" x14ac:dyDescent="0.2">
      <c r="B39" s="25" t="s">
        <v>76</v>
      </c>
      <c r="C39" s="26" t="s">
        <v>15</v>
      </c>
      <c r="D39" s="171">
        <v>1.5</v>
      </c>
      <c r="E39" s="29"/>
      <c r="F39" s="27"/>
      <c r="G39" s="29"/>
      <c r="H39" s="29"/>
      <c r="I39" s="29"/>
      <c r="J39" s="29"/>
      <c r="K39" s="29"/>
      <c r="L39" s="29"/>
      <c r="M39" s="29"/>
      <c r="N39" s="27"/>
      <c r="O39" s="29"/>
      <c r="P39" s="66"/>
      <c r="Q39" s="29"/>
      <c r="R39" s="66"/>
      <c r="S39" s="29"/>
      <c r="T39" s="105" t="s">
        <v>755</v>
      </c>
      <c r="U39" s="29"/>
      <c r="V39" s="29"/>
      <c r="W39" s="29"/>
      <c r="X39" s="29"/>
      <c r="Y39" s="29"/>
    </row>
    <row r="40" spans="2:25" ht="12.75" customHeight="1" x14ac:dyDescent="0.2">
      <c r="B40" s="25" t="s">
        <v>16</v>
      </c>
      <c r="C40" s="26" t="s">
        <v>15</v>
      </c>
      <c r="D40" s="66">
        <v>0.12</v>
      </c>
      <c r="E40" s="29">
        <v>0</v>
      </c>
      <c r="F40" s="27">
        <v>2.5000000000000001E-2</v>
      </c>
      <c r="G40" s="29"/>
      <c r="H40" s="29"/>
      <c r="I40" s="29">
        <v>0</v>
      </c>
      <c r="J40" s="29"/>
      <c r="K40" s="29">
        <v>0</v>
      </c>
      <c r="L40" s="29"/>
      <c r="M40" s="29">
        <v>0</v>
      </c>
      <c r="N40" s="27"/>
      <c r="O40" s="29">
        <v>0</v>
      </c>
      <c r="P40" s="66"/>
      <c r="Q40" s="29">
        <v>0</v>
      </c>
      <c r="R40" s="66"/>
      <c r="S40" s="29">
        <v>0</v>
      </c>
      <c r="T40" s="105">
        <v>4.8000000000000001E-2</v>
      </c>
      <c r="U40" s="29"/>
      <c r="V40" s="29"/>
      <c r="W40" s="29"/>
      <c r="X40" s="29"/>
      <c r="Y40" s="29"/>
    </row>
    <row r="41" spans="2:25" ht="12.75" customHeight="1" x14ac:dyDescent="0.2">
      <c r="B41" s="25" t="s">
        <v>77</v>
      </c>
      <c r="C41" s="26" t="s">
        <v>15</v>
      </c>
      <c r="D41" s="66">
        <v>50</v>
      </c>
      <c r="E41" s="29">
        <v>0</v>
      </c>
      <c r="F41" s="27">
        <v>75</v>
      </c>
      <c r="G41" s="29"/>
      <c r="H41" s="66"/>
      <c r="I41" s="29">
        <v>0</v>
      </c>
      <c r="J41" s="29"/>
      <c r="K41" s="29">
        <v>0</v>
      </c>
      <c r="L41" s="29"/>
      <c r="M41" s="29">
        <v>0</v>
      </c>
      <c r="N41" s="27"/>
      <c r="O41" s="29">
        <v>0</v>
      </c>
      <c r="P41" s="66"/>
      <c r="Q41" s="29">
        <v>0</v>
      </c>
      <c r="R41" s="66"/>
      <c r="S41" s="29">
        <v>0</v>
      </c>
      <c r="T41" s="66"/>
      <c r="U41" s="29"/>
      <c r="V41" s="66"/>
      <c r="W41" s="29"/>
      <c r="X41" s="29"/>
      <c r="Y41" s="29"/>
    </row>
    <row r="42" spans="2:25" ht="12.75" customHeight="1" x14ac:dyDescent="0.2">
      <c r="B42" s="25" t="s">
        <v>78</v>
      </c>
      <c r="C42" s="26" t="s">
        <v>15</v>
      </c>
      <c r="D42" s="66">
        <v>0.5</v>
      </c>
      <c r="E42" s="29">
        <v>0</v>
      </c>
      <c r="F42" s="27">
        <v>0.04</v>
      </c>
      <c r="G42" s="29"/>
      <c r="H42" s="66">
        <v>0.1</v>
      </c>
      <c r="I42" s="29">
        <v>0</v>
      </c>
      <c r="J42" s="40">
        <v>0.1</v>
      </c>
      <c r="K42" s="29">
        <v>0</v>
      </c>
      <c r="L42" s="40">
        <v>0.5</v>
      </c>
      <c r="M42" s="29">
        <v>0</v>
      </c>
      <c r="N42" s="40">
        <v>1</v>
      </c>
      <c r="O42" s="29">
        <v>0</v>
      </c>
      <c r="P42" s="40">
        <v>3</v>
      </c>
      <c r="Q42" s="29">
        <v>0</v>
      </c>
      <c r="R42" s="40">
        <v>3.5</v>
      </c>
      <c r="S42" s="29">
        <v>0</v>
      </c>
      <c r="T42" s="66">
        <v>0.5</v>
      </c>
      <c r="U42" s="29"/>
      <c r="V42" s="66">
        <v>0.1</v>
      </c>
      <c r="W42" s="29"/>
      <c r="X42" s="40"/>
      <c r="Y42" s="29"/>
    </row>
    <row r="43" spans="2:25" ht="12.75" customHeight="1" x14ac:dyDescent="0.2">
      <c r="B43" s="25" t="s">
        <v>63</v>
      </c>
      <c r="C43" s="26" t="s">
        <v>15</v>
      </c>
      <c r="D43" s="37">
        <v>25</v>
      </c>
      <c r="E43" s="29">
        <v>0</v>
      </c>
      <c r="F43" s="27"/>
      <c r="G43" s="29"/>
      <c r="H43" s="27">
        <v>30</v>
      </c>
      <c r="I43" s="29">
        <v>0</v>
      </c>
      <c r="J43" s="27">
        <v>25</v>
      </c>
      <c r="K43" s="29">
        <v>0</v>
      </c>
      <c r="L43" s="27"/>
      <c r="M43" s="29">
        <v>0</v>
      </c>
      <c r="N43" s="37">
        <v>10</v>
      </c>
      <c r="O43" s="29">
        <v>0</v>
      </c>
      <c r="P43" s="37">
        <v>20</v>
      </c>
      <c r="Q43" s="29">
        <v>0</v>
      </c>
      <c r="R43" s="37">
        <v>25</v>
      </c>
      <c r="S43" s="29">
        <v>0</v>
      </c>
      <c r="T43" s="37">
        <v>20</v>
      </c>
      <c r="U43" s="29"/>
      <c r="V43" s="27">
        <v>30</v>
      </c>
      <c r="W43" s="29"/>
      <c r="X43" s="27">
        <v>30</v>
      </c>
      <c r="Y43" s="29"/>
    </row>
    <row r="44" spans="2:25" x14ac:dyDescent="0.2">
      <c r="B44" s="32" t="s">
        <v>149</v>
      </c>
      <c r="C44" s="38" t="s">
        <v>15</v>
      </c>
      <c r="D44" s="29"/>
      <c r="E44" s="29">
        <v>0</v>
      </c>
      <c r="F44" s="27">
        <v>10</v>
      </c>
      <c r="G44" s="29"/>
      <c r="H44" s="64"/>
      <c r="I44" s="29">
        <v>0</v>
      </c>
      <c r="J44" s="29"/>
      <c r="K44" s="29">
        <v>0</v>
      </c>
      <c r="L44" s="29"/>
      <c r="M44" s="29">
        <v>0</v>
      </c>
      <c r="N44" s="29"/>
      <c r="O44" s="29">
        <v>0</v>
      </c>
      <c r="P44" s="29"/>
      <c r="Q44" s="29">
        <v>0</v>
      </c>
      <c r="R44" s="29"/>
      <c r="S44" s="29">
        <v>0</v>
      </c>
      <c r="T44" s="29"/>
      <c r="U44" s="29"/>
      <c r="V44" s="64"/>
      <c r="W44" s="29"/>
      <c r="X44" s="29"/>
      <c r="Y44" s="29"/>
    </row>
    <row r="45" spans="2:25" ht="12.75" customHeight="1" x14ac:dyDescent="0.2">
      <c r="B45" s="25" t="s">
        <v>64</v>
      </c>
      <c r="C45" s="26" t="s">
        <v>15</v>
      </c>
      <c r="D45" s="37">
        <v>8</v>
      </c>
      <c r="E45" s="29">
        <v>0</v>
      </c>
      <c r="F45" s="27">
        <v>12.5</v>
      </c>
      <c r="G45" s="29"/>
      <c r="H45" s="27">
        <v>5</v>
      </c>
      <c r="I45" s="29">
        <v>0</v>
      </c>
      <c r="J45" s="27">
        <v>6</v>
      </c>
      <c r="K45" s="29">
        <v>0</v>
      </c>
      <c r="L45" s="27">
        <v>6.5</v>
      </c>
      <c r="M45" s="29">
        <v>0</v>
      </c>
      <c r="N45" s="37">
        <v>10</v>
      </c>
      <c r="O45" s="29">
        <v>0</v>
      </c>
      <c r="P45" s="37">
        <v>20</v>
      </c>
      <c r="Q45" s="29">
        <v>0</v>
      </c>
      <c r="R45" s="37">
        <v>20</v>
      </c>
      <c r="S45" s="29">
        <v>0</v>
      </c>
      <c r="T45" s="37">
        <v>5</v>
      </c>
      <c r="U45" s="29"/>
      <c r="V45" s="27">
        <v>5</v>
      </c>
      <c r="W45" s="29"/>
      <c r="X45" s="27">
        <v>5</v>
      </c>
      <c r="Y45" s="29"/>
    </row>
    <row r="46" spans="2:25" x14ac:dyDescent="0.2">
      <c r="B46" s="32" t="s">
        <v>150</v>
      </c>
      <c r="C46" s="38" t="s">
        <v>15</v>
      </c>
      <c r="D46" s="29"/>
      <c r="E46" s="29">
        <v>0</v>
      </c>
      <c r="F46" s="27">
        <v>12.5</v>
      </c>
      <c r="G46" s="29"/>
      <c r="H46" s="64"/>
      <c r="I46" s="29">
        <v>0</v>
      </c>
      <c r="J46" s="29"/>
      <c r="K46" s="29">
        <v>0</v>
      </c>
      <c r="L46" s="29"/>
      <c r="M46" s="29">
        <v>0</v>
      </c>
      <c r="N46" s="29"/>
      <c r="O46" s="29">
        <v>0</v>
      </c>
      <c r="P46" s="29"/>
      <c r="Q46" s="29">
        <v>0</v>
      </c>
      <c r="R46" s="29"/>
      <c r="S46" s="29">
        <v>0</v>
      </c>
      <c r="T46" s="29"/>
      <c r="U46" s="29"/>
      <c r="V46" s="64"/>
      <c r="W46" s="29"/>
      <c r="X46" s="29"/>
      <c r="Y46" s="29"/>
    </row>
    <row r="47" spans="2:25" ht="12.75" customHeight="1" x14ac:dyDescent="0.2">
      <c r="B47" s="25" t="s">
        <v>65</v>
      </c>
      <c r="C47" s="26" t="s">
        <v>15</v>
      </c>
      <c r="D47" s="37">
        <v>50</v>
      </c>
      <c r="E47" s="29">
        <v>0</v>
      </c>
      <c r="F47" s="27">
        <v>100</v>
      </c>
      <c r="G47" s="29"/>
      <c r="H47" s="27">
        <v>50</v>
      </c>
      <c r="I47" s="29">
        <v>0</v>
      </c>
      <c r="J47" s="27">
        <v>50</v>
      </c>
      <c r="K47" s="29">
        <v>0</v>
      </c>
      <c r="L47" s="27">
        <v>80</v>
      </c>
      <c r="M47" s="29">
        <v>0</v>
      </c>
      <c r="N47" s="37">
        <v>100</v>
      </c>
      <c r="O47" s="29">
        <v>0</v>
      </c>
      <c r="P47" s="37">
        <v>150</v>
      </c>
      <c r="Q47" s="29">
        <v>0</v>
      </c>
      <c r="R47" s="37">
        <v>150</v>
      </c>
      <c r="S47" s="29">
        <v>0</v>
      </c>
      <c r="T47" s="37">
        <v>35</v>
      </c>
      <c r="U47" s="29"/>
      <c r="V47" s="27">
        <v>50</v>
      </c>
      <c r="W47" s="29"/>
      <c r="X47" s="27">
        <v>25</v>
      </c>
      <c r="Y47" s="29"/>
    </row>
    <row r="48" spans="2:25" x14ac:dyDescent="0.2">
      <c r="B48" s="32" t="s">
        <v>151</v>
      </c>
      <c r="C48" s="38" t="s">
        <v>15</v>
      </c>
      <c r="D48" s="29">
        <v>50</v>
      </c>
      <c r="E48" s="29">
        <v>0</v>
      </c>
      <c r="F48" s="27">
        <v>100</v>
      </c>
      <c r="G48" s="29"/>
      <c r="H48" s="64"/>
      <c r="I48" s="29">
        <v>0</v>
      </c>
      <c r="J48" s="29"/>
      <c r="K48" s="29">
        <v>0</v>
      </c>
      <c r="L48" s="29"/>
      <c r="M48" s="29">
        <v>0</v>
      </c>
      <c r="N48" s="29"/>
      <c r="O48" s="29">
        <v>0</v>
      </c>
      <c r="P48" s="29"/>
      <c r="Q48" s="29">
        <v>0</v>
      </c>
      <c r="R48" s="29"/>
      <c r="S48" s="29">
        <v>0</v>
      </c>
      <c r="T48" s="29"/>
      <c r="U48" s="29"/>
      <c r="V48" s="64"/>
      <c r="W48" s="29"/>
      <c r="X48" s="29"/>
      <c r="Y48" s="29"/>
    </row>
    <row r="49" spans="2:25" ht="12.75" customHeight="1" x14ac:dyDescent="0.2">
      <c r="B49" s="25" t="s">
        <v>66</v>
      </c>
      <c r="C49" s="26" t="s">
        <v>15</v>
      </c>
      <c r="D49" s="37">
        <v>60</v>
      </c>
      <c r="E49" s="29">
        <v>0</v>
      </c>
      <c r="F49" s="27">
        <v>50</v>
      </c>
      <c r="G49" s="29"/>
      <c r="H49" s="27">
        <v>45</v>
      </c>
      <c r="I49" s="29">
        <v>0</v>
      </c>
      <c r="J49" s="27">
        <v>50</v>
      </c>
      <c r="K49" s="29">
        <v>0</v>
      </c>
      <c r="L49" s="27">
        <v>50</v>
      </c>
      <c r="M49" s="29">
        <v>0</v>
      </c>
      <c r="N49" s="37">
        <v>80</v>
      </c>
      <c r="O49" s="29">
        <v>0</v>
      </c>
      <c r="P49" s="37">
        <v>100</v>
      </c>
      <c r="Q49" s="29">
        <v>0</v>
      </c>
      <c r="R49" s="37">
        <v>160</v>
      </c>
      <c r="S49" s="29">
        <v>0</v>
      </c>
      <c r="T49" s="37">
        <v>35</v>
      </c>
      <c r="U49" s="29"/>
      <c r="V49" s="27">
        <v>45</v>
      </c>
      <c r="W49" s="29"/>
      <c r="X49" s="27">
        <v>40</v>
      </c>
      <c r="Y49" s="29"/>
    </row>
    <row r="50" spans="2:25" ht="12.75" customHeight="1" x14ac:dyDescent="0.2">
      <c r="B50" s="25" t="s">
        <v>710</v>
      </c>
      <c r="C50" s="26" t="s">
        <v>15</v>
      </c>
      <c r="D50" s="37"/>
      <c r="E50" s="29"/>
      <c r="F50" s="27">
        <v>50</v>
      </c>
      <c r="G50" s="29"/>
      <c r="H50" s="27"/>
      <c r="I50" s="29"/>
      <c r="J50" s="27"/>
      <c r="K50" s="29"/>
      <c r="L50" s="27"/>
      <c r="M50" s="29"/>
      <c r="N50" s="37"/>
      <c r="O50" s="29"/>
      <c r="P50" s="37"/>
      <c r="Q50" s="29"/>
      <c r="R50" s="37"/>
      <c r="S50" s="29"/>
      <c r="T50" s="37"/>
      <c r="U50" s="29"/>
      <c r="V50" s="27"/>
      <c r="W50" s="29"/>
      <c r="X50" s="27"/>
      <c r="Y50" s="29"/>
    </row>
    <row r="51" spans="2:25" ht="12.75" customHeight="1" x14ac:dyDescent="0.2">
      <c r="B51" s="25" t="s">
        <v>324</v>
      </c>
      <c r="C51" s="38" t="s">
        <v>15</v>
      </c>
      <c r="D51" s="29"/>
      <c r="E51" s="29">
        <v>0</v>
      </c>
      <c r="F51" s="27"/>
      <c r="G51" s="29"/>
      <c r="H51" s="64"/>
      <c r="I51" s="29">
        <v>0</v>
      </c>
      <c r="J51" s="29"/>
      <c r="K51" s="29">
        <v>0</v>
      </c>
      <c r="L51" s="29"/>
      <c r="M51" s="29">
        <v>0</v>
      </c>
      <c r="N51" s="29"/>
      <c r="O51" s="29">
        <v>0</v>
      </c>
      <c r="P51" s="29">
        <v>1.2</v>
      </c>
      <c r="Q51" s="29">
        <v>0</v>
      </c>
      <c r="R51" s="104">
        <v>1.6</v>
      </c>
      <c r="S51" s="29">
        <v>0</v>
      </c>
      <c r="T51" s="29"/>
      <c r="U51" s="29"/>
      <c r="V51" s="64"/>
      <c r="W51" s="29"/>
      <c r="X51" s="29"/>
      <c r="Y51" s="29"/>
    </row>
    <row r="52" spans="2:25" ht="12.75" customHeight="1" x14ac:dyDescent="0.2">
      <c r="B52" s="25" t="s">
        <v>10</v>
      </c>
      <c r="C52" s="26" t="s">
        <v>15</v>
      </c>
      <c r="D52" s="39">
        <v>2.5</v>
      </c>
      <c r="E52" s="29">
        <v>0</v>
      </c>
      <c r="F52" s="27">
        <v>2.5</v>
      </c>
      <c r="G52" s="29"/>
      <c r="H52" s="27">
        <v>1.5</v>
      </c>
      <c r="I52" s="29">
        <v>0</v>
      </c>
      <c r="J52" s="27">
        <v>1</v>
      </c>
      <c r="K52" s="29">
        <v>0</v>
      </c>
      <c r="L52" s="27">
        <v>2</v>
      </c>
      <c r="M52" s="29">
        <v>0</v>
      </c>
      <c r="N52" s="37">
        <v>3</v>
      </c>
      <c r="O52" s="29">
        <v>0</v>
      </c>
      <c r="P52" s="37">
        <v>4</v>
      </c>
      <c r="Q52" s="29">
        <v>0</v>
      </c>
      <c r="R52" s="37">
        <v>4</v>
      </c>
      <c r="S52" s="29">
        <v>0</v>
      </c>
      <c r="T52" s="39">
        <v>3.5</v>
      </c>
      <c r="U52" s="29"/>
      <c r="V52" s="27">
        <v>1.5</v>
      </c>
      <c r="W52" s="29"/>
      <c r="X52" s="27">
        <v>0.9</v>
      </c>
      <c r="Y52" s="29"/>
    </row>
    <row r="53" spans="2:25" ht="12.75" customHeight="1" x14ac:dyDescent="0.2">
      <c r="B53" s="25" t="s">
        <v>11</v>
      </c>
      <c r="C53" s="26" t="s">
        <v>15</v>
      </c>
      <c r="D53" s="40">
        <v>1</v>
      </c>
      <c r="E53" s="29">
        <v>0</v>
      </c>
      <c r="F53" s="27">
        <v>2</v>
      </c>
      <c r="G53" s="29"/>
      <c r="H53" s="27">
        <v>0.5</v>
      </c>
      <c r="I53" s="29">
        <v>0</v>
      </c>
      <c r="J53" s="27">
        <v>0.5</v>
      </c>
      <c r="K53" s="29">
        <v>0</v>
      </c>
      <c r="L53" s="27">
        <v>2.5</v>
      </c>
      <c r="M53" s="29">
        <v>0</v>
      </c>
      <c r="N53" s="39">
        <v>2.5</v>
      </c>
      <c r="O53" s="29">
        <v>0</v>
      </c>
      <c r="P53" s="39">
        <v>3</v>
      </c>
      <c r="Q53" s="29">
        <v>0</v>
      </c>
      <c r="R53" s="39">
        <v>4</v>
      </c>
      <c r="S53" s="29">
        <v>0</v>
      </c>
      <c r="T53" s="40">
        <v>0.2</v>
      </c>
      <c r="U53" s="29"/>
      <c r="V53" s="27">
        <v>0.5</v>
      </c>
      <c r="W53" s="29"/>
      <c r="X53" s="27">
        <v>0.12</v>
      </c>
      <c r="Y53" s="29"/>
    </row>
    <row r="54" spans="2:25" ht="12.75" customHeight="1" x14ac:dyDescent="0.2">
      <c r="B54" s="25" t="s">
        <v>12</v>
      </c>
      <c r="C54" s="26" t="s">
        <v>15</v>
      </c>
      <c r="D54" s="40">
        <v>0.2</v>
      </c>
      <c r="E54" s="29">
        <v>0</v>
      </c>
      <c r="F54" s="27">
        <v>0.22</v>
      </c>
      <c r="G54" s="29"/>
      <c r="H54" s="27">
        <v>0.5</v>
      </c>
      <c r="I54" s="29">
        <v>0</v>
      </c>
      <c r="J54" s="27">
        <v>0.25</v>
      </c>
      <c r="K54" s="29">
        <v>0</v>
      </c>
      <c r="L54" s="27">
        <v>0.5</v>
      </c>
      <c r="M54" s="29">
        <v>0</v>
      </c>
      <c r="N54" s="40">
        <v>0.8</v>
      </c>
      <c r="O54" s="29">
        <v>0</v>
      </c>
      <c r="P54" s="40">
        <v>1</v>
      </c>
      <c r="Q54" s="29">
        <v>0</v>
      </c>
      <c r="R54" s="40">
        <v>1</v>
      </c>
      <c r="S54" s="29">
        <v>0</v>
      </c>
      <c r="T54" s="40">
        <v>0.3</v>
      </c>
      <c r="U54" s="29"/>
      <c r="V54" s="27">
        <v>0.5</v>
      </c>
      <c r="W54" s="29"/>
      <c r="X54" s="27">
        <v>0.17</v>
      </c>
      <c r="Y54" s="29"/>
    </row>
    <row r="55" spans="2:25" ht="12.75" customHeight="1" x14ac:dyDescent="0.2">
      <c r="B55" s="32" t="s">
        <v>153</v>
      </c>
      <c r="C55" s="38" t="s">
        <v>15</v>
      </c>
      <c r="D55" s="40">
        <v>0.2</v>
      </c>
      <c r="E55" s="29">
        <v>0</v>
      </c>
      <c r="F55" s="27">
        <v>0.22</v>
      </c>
      <c r="G55" s="29"/>
      <c r="H55" s="27"/>
      <c r="I55" s="29">
        <v>0</v>
      </c>
      <c r="J55" s="27"/>
      <c r="K55" s="29">
        <v>0</v>
      </c>
      <c r="L55" s="29"/>
      <c r="M55" s="29">
        <v>0</v>
      </c>
      <c r="N55" s="29"/>
      <c r="O55" s="29">
        <v>0</v>
      </c>
      <c r="P55" s="29"/>
      <c r="Q55" s="29">
        <v>0</v>
      </c>
      <c r="R55" s="40">
        <v>0.2</v>
      </c>
      <c r="S55" s="29">
        <v>0</v>
      </c>
      <c r="T55" s="40"/>
      <c r="U55" s="29"/>
      <c r="V55" s="27"/>
      <c r="W55" s="29"/>
      <c r="X55" s="27"/>
      <c r="Y55" s="29"/>
    </row>
    <row r="56" spans="2:25" ht="12.75" customHeight="1" x14ac:dyDescent="0.2">
      <c r="B56" s="25" t="s">
        <v>67</v>
      </c>
      <c r="C56" s="26" t="s">
        <v>13</v>
      </c>
      <c r="D56" s="120">
        <v>0.02</v>
      </c>
      <c r="E56" s="29">
        <v>0</v>
      </c>
      <c r="F56" s="27">
        <v>0.2319</v>
      </c>
      <c r="G56" s="29"/>
      <c r="H56" s="7">
        <v>0.01</v>
      </c>
      <c r="I56" s="29">
        <v>0</v>
      </c>
      <c r="J56" s="27">
        <v>0.05</v>
      </c>
      <c r="K56" s="29">
        <v>0</v>
      </c>
      <c r="L56" s="27">
        <v>0.05</v>
      </c>
      <c r="M56" s="29">
        <v>0</v>
      </c>
      <c r="N56" s="104">
        <v>7.4999999999999997E-2</v>
      </c>
      <c r="O56" s="29">
        <v>0</v>
      </c>
      <c r="P56" s="104">
        <v>0.1</v>
      </c>
      <c r="Q56" s="29">
        <v>0</v>
      </c>
      <c r="R56" s="40">
        <v>0.1</v>
      </c>
      <c r="S56" s="29">
        <v>0</v>
      </c>
      <c r="T56" s="120">
        <v>0.02</v>
      </c>
      <c r="U56" s="29"/>
      <c r="V56" s="7">
        <v>0.01</v>
      </c>
      <c r="W56" s="29"/>
      <c r="X56" s="27">
        <v>0.05</v>
      </c>
      <c r="Y56" s="29"/>
    </row>
    <row r="57" spans="2:25" x14ac:dyDescent="0.2">
      <c r="B57" s="25" t="s">
        <v>154</v>
      </c>
      <c r="C57" s="26" t="s">
        <v>13</v>
      </c>
      <c r="D57" s="120">
        <v>0.02</v>
      </c>
      <c r="E57" s="29">
        <v>0</v>
      </c>
      <c r="F57" s="27">
        <v>5.9999999999999995E-4</v>
      </c>
      <c r="G57" s="29"/>
      <c r="H57" s="172">
        <v>1.4800000000000001E-2</v>
      </c>
      <c r="I57" s="29">
        <v>0</v>
      </c>
      <c r="J57" s="27">
        <v>0.01</v>
      </c>
      <c r="K57" s="29">
        <v>0</v>
      </c>
      <c r="L57" s="27"/>
      <c r="M57" s="29">
        <v>0</v>
      </c>
      <c r="N57" s="169">
        <v>0.01</v>
      </c>
      <c r="O57" s="29">
        <v>0</v>
      </c>
      <c r="P57" s="105">
        <v>0.02</v>
      </c>
      <c r="Q57" s="29">
        <v>0</v>
      </c>
      <c r="R57" s="66">
        <v>0.02</v>
      </c>
      <c r="S57" s="29">
        <v>0</v>
      </c>
      <c r="T57" s="120">
        <v>0.02</v>
      </c>
      <c r="U57" s="29"/>
      <c r="V57" s="172">
        <v>1.4E-2</v>
      </c>
      <c r="W57" s="29"/>
      <c r="X57" s="27">
        <v>9.9000000000000008E-3</v>
      </c>
      <c r="Y57" s="29"/>
    </row>
    <row r="58" spans="2:25" x14ac:dyDescent="0.2">
      <c r="B58" s="25" t="s">
        <v>664</v>
      </c>
      <c r="C58" s="26" t="s">
        <v>753</v>
      </c>
      <c r="D58" s="36">
        <v>1000</v>
      </c>
      <c r="E58" s="29"/>
      <c r="F58" s="27"/>
      <c r="G58" s="29"/>
      <c r="H58" s="36">
        <v>500</v>
      </c>
      <c r="I58" s="29"/>
      <c r="J58" s="27"/>
      <c r="K58" s="29"/>
      <c r="L58" s="29"/>
      <c r="M58" s="29"/>
      <c r="N58" s="105"/>
      <c r="O58" s="29"/>
      <c r="P58" s="105"/>
      <c r="Q58" s="29"/>
      <c r="R58" s="105"/>
      <c r="S58" s="29"/>
      <c r="T58" s="36">
        <v>500</v>
      </c>
      <c r="U58" s="29"/>
      <c r="V58" s="36"/>
      <c r="W58" s="29"/>
      <c r="X58" s="27"/>
      <c r="Y58" s="29"/>
    </row>
    <row r="59" spans="2:25" x14ac:dyDescent="0.2">
      <c r="B59" s="25" t="s">
        <v>716</v>
      </c>
      <c r="C59" s="26" t="s">
        <v>753</v>
      </c>
      <c r="D59" s="36"/>
      <c r="E59" s="29"/>
      <c r="F59" s="27">
        <v>1000</v>
      </c>
      <c r="G59" s="29"/>
      <c r="H59" s="36"/>
      <c r="I59" s="29"/>
      <c r="J59" s="27"/>
      <c r="K59" s="29"/>
      <c r="L59" s="29"/>
      <c r="M59" s="29"/>
      <c r="N59" s="105"/>
      <c r="O59" s="29"/>
      <c r="P59" s="105"/>
      <c r="Q59" s="29"/>
      <c r="R59" s="105"/>
      <c r="S59" s="29"/>
      <c r="T59" s="36"/>
      <c r="U59" s="29"/>
      <c r="V59" s="36"/>
      <c r="W59" s="29"/>
      <c r="X59" s="27"/>
      <c r="Y59" s="29"/>
    </row>
    <row r="60" spans="2:25" x14ac:dyDescent="0.2">
      <c r="B60" s="25" t="s">
        <v>669</v>
      </c>
      <c r="C60" s="26" t="s">
        <v>753</v>
      </c>
      <c r="D60" s="36">
        <v>500</v>
      </c>
      <c r="E60" s="29">
        <v>0</v>
      </c>
      <c r="F60" s="27"/>
      <c r="G60" s="29"/>
      <c r="H60" s="36">
        <v>500</v>
      </c>
      <c r="I60" s="29">
        <v>0</v>
      </c>
      <c r="J60" s="36"/>
      <c r="K60" s="29">
        <v>0</v>
      </c>
      <c r="L60" s="29"/>
      <c r="M60" s="29">
        <v>0</v>
      </c>
      <c r="N60" s="29"/>
      <c r="O60" s="29">
        <v>0</v>
      </c>
      <c r="P60" s="29"/>
      <c r="Q60" s="29">
        <v>0</v>
      </c>
      <c r="R60" s="29"/>
      <c r="S60" s="29">
        <v>0</v>
      </c>
      <c r="T60" s="36">
        <v>500</v>
      </c>
      <c r="U60" s="29"/>
      <c r="V60" s="36"/>
      <c r="W60" s="29"/>
      <c r="X60" s="36"/>
      <c r="Y60" s="29"/>
    </row>
    <row r="61" spans="2:25" x14ac:dyDescent="0.2">
      <c r="B61" s="25" t="s">
        <v>713</v>
      </c>
      <c r="C61" s="26" t="s">
        <v>753</v>
      </c>
      <c r="D61" s="36"/>
      <c r="E61" s="29"/>
      <c r="F61" s="27">
        <v>1000</v>
      </c>
      <c r="G61" s="29"/>
      <c r="H61" s="36"/>
      <c r="I61" s="29"/>
      <c r="J61" s="36"/>
      <c r="K61" s="29"/>
      <c r="L61" s="29"/>
      <c r="M61" s="29"/>
      <c r="N61" s="29"/>
      <c r="O61" s="29"/>
      <c r="P61" s="29"/>
      <c r="Q61" s="29"/>
      <c r="R61" s="29"/>
      <c r="S61" s="29"/>
      <c r="T61" s="36"/>
      <c r="U61" s="29"/>
      <c r="V61" s="36"/>
      <c r="W61" s="29"/>
      <c r="X61" s="36"/>
      <c r="Y61" s="29"/>
    </row>
    <row r="62" spans="2:25" ht="12.75" customHeight="1" x14ac:dyDescent="0.2">
      <c r="B62" s="25" t="s">
        <v>741</v>
      </c>
      <c r="C62" s="26" t="s">
        <v>753</v>
      </c>
      <c r="D62" s="36"/>
      <c r="E62" s="29">
        <v>0</v>
      </c>
      <c r="F62" s="27"/>
      <c r="G62" s="29"/>
      <c r="H62" s="7"/>
      <c r="I62" s="29">
        <v>0</v>
      </c>
      <c r="J62" s="29"/>
      <c r="K62" s="29">
        <v>0</v>
      </c>
      <c r="L62" s="29"/>
      <c r="M62" s="29">
        <v>0</v>
      </c>
      <c r="N62" s="29"/>
      <c r="O62" s="29">
        <v>0</v>
      </c>
      <c r="P62" s="29"/>
      <c r="Q62" s="29">
        <v>0</v>
      </c>
      <c r="R62" s="29"/>
      <c r="S62" s="29">
        <v>0</v>
      </c>
      <c r="T62" s="36"/>
      <c r="U62" s="29"/>
      <c r="V62" s="7"/>
      <c r="W62" s="29"/>
      <c r="X62" s="29"/>
      <c r="Y62" s="29"/>
    </row>
    <row r="63" spans="2:25" ht="12.75" customHeight="1" x14ac:dyDescent="0.2">
      <c r="B63" s="25" t="s">
        <v>675</v>
      </c>
      <c r="C63" s="26" t="s">
        <v>753</v>
      </c>
      <c r="D63" s="36"/>
      <c r="E63" s="29"/>
      <c r="F63" s="27"/>
      <c r="G63" s="29"/>
      <c r="H63" s="7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36"/>
      <c r="U63" s="29"/>
      <c r="V63" s="7"/>
      <c r="W63" s="29"/>
      <c r="X63" s="29"/>
      <c r="Y63" s="29"/>
    </row>
    <row r="64" spans="2:25" ht="12.75" customHeight="1" x14ac:dyDescent="0.2">
      <c r="B64" s="25" t="s">
        <v>750</v>
      </c>
      <c r="C64" s="26" t="s">
        <v>753</v>
      </c>
      <c r="D64" s="36">
        <v>300</v>
      </c>
      <c r="E64" s="29"/>
      <c r="F64" s="27"/>
      <c r="G64" s="29"/>
      <c r="H64" s="7">
        <v>300</v>
      </c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6">
        <v>300</v>
      </c>
      <c r="U64" s="29"/>
      <c r="V64" s="7"/>
      <c r="W64" s="29"/>
      <c r="X64" s="29"/>
      <c r="Y64" s="29"/>
    </row>
    <row r="65" spans="2:25" ht="12.75" customHeight="1" x14ac:dyDescent="0.2">
      <c r="B65" s="25" t="s">
        <v>712</v>
      </c>
      <c r="C65" s="26" t="s">
        <v>753</v>
      </c>
      <c r="D65" s="36"/>
      <c r="E65" s="29"/>
      <c r="F65" s="27">
        <v>1000</v>
      </c>
      <c r="G65" s="29"/>
      <c r="H65" s="7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36"/>
      <c r="U65" s="29"/>
      <c r="V65" s="7"/>
      <c r="W65" s="29"/>
      <c r="X65" s="29"/>
      <c r="Y65" s="29"/>
    </row>
    <row r="66" spans="2:25" ht="12.75" customHeight="1" x14ac:dyDescent="0.2">
      <c r="B66" s="25" t="s">
        <v>754</v>
      </c>
      <c r="C66" s="26" t="s">
        <v>753</v>
      </c>
      <c r="D66" s="36"/>
      <c r="E66" s="29"/>
      <c r="F66" s="27"/>
      <c r="G66" s="29"/>
      <c r="H66" s="7"/>
      <c r="I66" s="29"/>
      <c r="J66" s="29"/>
      <c r="K66" s="29"/>
      <c r="L66" s="29"/>
      <c r="M66" s="29"/>
      <c r="N66" s="29"/>
      <c r="O66" s="29"/>
      <c r="P66" s="29"/>
      <c r="Q66" s="29"/>
      <c r="R66" s="29">
        <v>1500</v>
      </c>
      <c r="S66" s="29"/>
      <c r="T66" s="36"/>
      <c r="U66" s="29"/>
      <c r="V66" s="7"/>
      <c r="W66" s="29"/>
      <c r="X66" s="29"/>
      <c r="Y66" s="29"/>
    </row>
    <row r="67" spans="2:25" ht="12.75" customHeight="1" x14ac:dyDescent="0.2">
      <c r="B67" s="25" t="s">
        <v>673</v>
      </c>
      <c r="C67" s="26" t="s">
        <v>753</v>
      </c>
      <c r="D67" s="29"/>
      <c r="E67" s="29">
        <v>0</v>
      </c>
      <c r="F67" s="27"/>
      <c r="G67" s="29"/>
      <c r="H67" s="7"/>
      <c r="I67" s="29">
        <v>0</v>
      </c>
      <c r="J67" s="27">
        <v>100</v>
      </c>
      <c r="K67" s="29">
        <v>0</v>
      </c>
      <c r="L67" s="27">
        <v>100</v>
      </c>
      <c r="M67" s="29">
        <v>0</v>
      </c>
      <c r="N67" s="29">
        <v>100</v>
      </c>
      <c r="O67" s="29">
        <v>0</v>
      </c>
      <c r="P67" s="29"/>
      <c r="Q67" s="29">
        <v>0</v>
      </c>
      <c r="R67" s="7"/>
      <c r="S67" s="29">
        <v>0</v>
      </c>
      <c r="T67" s="36"/>
      <c r="U67" s="29"/>
      <c r="V67" s="7"/>
      <c r="W67" s="29"/>
      <c r="X67" s="27">
        <v>100</v>
      </c>
      <c r="Y67" s="29"/>
    </row>
    <row r="68" spans="2:25" ht="12.75" customHeight="1" x14ac:dyDescent="0.2">
      <c r="B68" s="32" t="s">
        <v>651</v>
      </c>
      <c r="C68" s="26" t="s">
        <v>753</v>
      </c>
      <c r="D68" s="29">
        <v>2000</v>
      </c>
      <c r="E68" s="29">
        <v>0</v>
      </c>
      <c r="F68" s="27">
        <v>2000</v>
      </c>
      <c r="G68" s="29"/>
      <c r="H68" s="64"/>
      <c r="I68" s="29">
        <v>0</v>
      </c>
      <c r="J68" s="27"/>
      <c r="K68" s="29">
        <v>0</v>
      </c>
      <c r="L68" s="27"/>
      <c r="M68" s="29">
        <v>0</v>
      </c>
      <c r="N68" s="29"/>
      <c r="O68" s="29">
        <v>0</v>
      </c>
      <c r="P68" s="29"/>
      <c r="Q68" s="29">
        <v>0</v>
      </c>
      <c r="R68" s="29"/>
      <c r="S68" s="29">
        <v>0</v>
      </c>
      <c r="T68" s="36">
        <v>2000</v>
      </c>
      <c r="U68" s="29"/>
      <c r="V68" s="64"/>
      <c r="W68" s="29"/>
      <c r="X68" s="27"/>
      <c r="Y68" s="29"/>
    </row>
    <row r="69" spans="2:25" ht="12.75" customHeight="1" x14ac:dyDescent="0.2">
      <c r="B69" s="32" t="s">
        <v>652</v>
      </c>
      <c r="C69" s="26" t="s">
        <v>753</v>
      </c>
      <c r="D69" s="7">
        <v>500</v>
      </c>
      <c r="E69" s="29">
        <v>0</v>
      </c>
      <c r="F69" s="27">
        <v>125</v>
      </c>
      <c r="G69" s="29"/>
      <c r="H69" s="7">
        <v>500</v>
      </c>
      <c r="I69" s="29">
        <v>0</v>
      </c>
      <c r="J69" s="27"/>
      <c r="K69" s="29">
        <v>0</v>
      </c>
      <c r="L69" s="27"/>
      <c r="M69" s="29">
        <v>0</v>
      </c>
      <c r="N69" s="29"/>
      <c r="O69" s="29">
        <v>0</v>
      </c>
      <c r="P69" s="29"/>
      <c r="Q69" s="29">
        <v>0</v>
      </c>
      <c r="R69" s="7"/>
      <c r="S69" s="29">
        <v>0</v>
      </c>
      <c r="T69" s="36">
        <v>500</v>
      </c>
      <c r="U69" s="29"/>
      <c r="V69" s="7"/>
      <c r="W69" s="29"/>
      <c r="X69" s="27"/>
      <c r="Y69" s="29"/>
    </row>
    <row r="70" spans="2:25" ht="12.75" customHeight="1" x14ac:dyDescent="0.2">
      <c r="B70" s="32" t="s">
        <v>714</v>
      </c>
      <c r="C70" s="26" t="s">
        <v>753</v>
      </c>
      <c r="D70" s="7"/>
      <c r="E70" s="29"/>
      <c r="F70" s="27"/>
      <c r="G70" s="29"/>
      <c r="H70" s="7"/>
      <c r="I70" s="29"/>
      <c r="J70" s="27"/>
      <c r="K70" s="29"/>
      <c r="L70" s="27"/>
      <c r="M70" s="29"/>
      <c r="N70" s="29"/>
      <c r="O70" s="29"/>
      <c r="P70" s="29"/>
      <c r="Q70" s="29"/>
      <c r="R70" s="7"/>
      <c r="S70" s="29"/>
      <c r="T70" s="36"/>
      <c r="U70" s="29"/>
      <c r="V70" s="7"/>
      <c r="W70" s="29"/>
      <c r="X70" s="27"/>
      <c r="Y70" s="29"/>
    </row>
    <row r="71" spans="2:25" ht="12.75" customHeight="1" x14ac:dyDescent="0.2">
      <c r="B71" s="32" t="s">
        <v>670</v>
      </c>
      <c r="C71" s="26" t="s">
        <v>753</v>
      </c>
      <c r="D71" s="29">
        <v>500</v>
      </c>
      <c r="E71" s="29">
        <v>0</v>
      </c>
      <c r="F71" s="27">
        <v>500</v>
      </c>
      <c r="G71" s="29"/>
      <c r="H71" s="7">
        <v>500</v>
      </c>
      <c r="I71" s="29">
        <v>0</v>
      </c>
      <c r="J71" s="27"/>
      <c r="K71" s="29">
        <v>0</v>
      </c>
      <c r="L71" s="27"/>
      <c r="M71" s="29">
        <v>0</v>
      </c>
      <c r="N71" s="7">
        <v>150</v>
      </c>
      <c r="O71" s="29">
        <v>0</v>
      </c>
      <c r="P71" s="7">
        <v>200</v>
      </c>
      <c r="Q71" s="29">
        <v>0</v>
      </c>
      <c r="R71" s="7">
        <v>200</v>
      </c>
      <c r="S71" s="29">
        <v>0</v>
      </c>
      <c r="T71" s="36">
        <v>400</v>
      </c>
      <c r="U71" s="29"/>
      <c r="V71" s="7">
        <v>400</v>
      </c>
      <c r="W71" s="29"/>
      <c r="X71" s="27"/>
      <c r="Y71" s="29"/>
    </row>
    <row r="72" spans="2:25" ht="12.75" customHeight="1" x14ac:dyDescent="0.2">
      <c r="B72" s="32" t="s">
        <v>671</v>
      </c>
      <c r="C72" s="26" t="s">
        <v>753</v>
      </c>
      <c r="D72" s="29">
        <v>200</v>
      </c>
      <c r="E72" s="29"/>
      <c r="F72" s="27"/>
      <c r="G72" s="29"/>
      <c r="H72" s="64"/>
      <c r="I72" s="29"/>
      <c r="J72" s="27"/>
      <c r="K72" s="29"/>
      <c r="L72" s="27"/>
      <c r="M72" s="29"/>
      <c r="N72" s="7"/>
      <c r="O72" s="29"/>
      <c r="P72" s="7"/>
      <c r="Q72" s="29"/>
      <c r="R72" s="7"/>
      <c r="S72" s="29"/>
      <c r="T72" s="36">
        <v>200</v>
      </c>
      <c r="U72" s="29"/>
      <c r="V72" s="64"/>
      <c r="W72" s="29"/>
      <c r="X72" s="27"/>
      <c r="Y72" s="29"/>
    </row>
    <row r="73" spans="2:25" ht="12.75" customHeight="1" x14ac:dyDescent="0.2">
      <c r="B73" s="32" t="s">
        <v>715</v>
      </c>
      <c r="C73" s="26" t="s">
        <v>753</v>
      </c>
      <c r="D73" s="29"/>
      <c r="E73" s="29"/>
      <c r="F73" s="27">
        <v>150</v>
      </c>
      <c r="G73" s="29"/>
      <c r="H73" s="64"/>
      <c r="I73" s="29"/>
      <c r="J73" s="27"/>
      <c r="K73" s="29"/>
      <c r="L73" s="27"/>
      <c r="M73" s="29"/>
      <c r="N73" s="7"/>
      <c r="O73" s="29"/>
      <c r="P73" s="7"/>
      <c r="Q73" s="29"/>
      <c r="R73" s="7"/>
      <c r="S73" s="29"/>
      <c r="T73" s="36"/>
      <c r="U73" s="29"/>
      <c r="V73" s="64"/>
      <c r="W73" s="29"/>
      <c r="X73" s="27"/>
      <c r="Y73" s="29"/>
    </row>
    <row r="74" spans="2:25" ht="12.75" customHeight="1" x14ac:dyDescent="0.2">
      <c r="B74" s="32" t="s">
        <v>662</v>
      </c>
      <c r="C74" s="26" t="s">
        <v>753</v>
      </c>
      <c r="D74" s="27">
        <v>50</v>
      </c>
      <c r="E74" s="29">
        <v>0</v>
      </c>
      <c r="F74" s="27">
        <v>100</v>
      </c>
      <c r="G74" s="29"/>
      <c r="H74" s="7">
        <v>50</v>
      </c>
      <c r="I74" s="29">
        <v>0</v>
      </c>
      <c r="J74" s="27"/>
      <c r="K74" s="29">
        <v>0</v>
      </c>
      <c r="L74" s="27">
        <v>50</v>
      </c>
      <c r="M74" s="29">
        <v>0</v>
      </c>
      <c r="N74" s="37">
        <v>50</v>
      </c>
      <c r="O74" s="29">
        <v>0</v>
      </c>
      <c r="P74" s="40">
        <v>50</v>
      </c>
      <c r="Q74" s="29">
        <v>0</v>
      </c>
      <c r="R74" s="37">
        <f>50</f>
        <v>50</v>
      </c>
      <c r="S74" s="29">
        <v>0</v>
      </c>
      <c r="T74" s="36">
        <v>50</v>
      </c>
      <c r="U74" s="29"/>
      <c r="V74" s="7">
        <v>50</v>
      </c>
      <c r="W74" s="29"/>
      <c r="X74" s="27">
        <v>50</v>
      </c>
      <c r="Y74" s="29"/>
    </row>
    <row r="75" spans="2:25" ht="12.75" customHeight="1" x14ac:dyDescent="0.2">
      <c r="B75" s="32" t="s">
        <v>79</v>
      </c>
      <c r="C75" s="26" t="s">
        <v>753</v>
      </c>
      <c r="D75" s="27"/>
      <c r="E75" s="29"/>
      <c r="F75" s="27"/>
      <c r="G75" s="29"/>
      <c r="H75" s="7"/>
      <c r="I75" s="29"/>
      <c r="J75" s="27"/>
      <c r="K75" s="29"/>
      <c r="L75" s="27"/>
      <c r="M75" s="29"/>
      <c r="N75" s="37"/>
      <c r="O75" s="29"/>
      <c r="P75" s="40"/>
      <c r="Q75" s="29"/>
      <c r="R75" s="37"/>
      <c r="S75" s="29"/>
      <c r="T75" s="36"/>
      <c r="U75" s="29"/>
      <c r="V75" s="7"/>
      <c r="W75" s="29"/>
      <c r="X75" s="27"/>
      <c r="Y75" s="29"/>
    </row>
    <row r="76" spans="2:25" ht="12.75" customHeight="1" x14ac:dyDescent="0.2">
      <c r="B76" s="32" t="s">
        <v>668</v>
      </c>
      <c r="C76" s="26" t="s">
        <v>753</v>
      </c>
      <c r="D76" s="27"/>
      <c r="E76" s="29">
        <v>0</v>
      </c>
      <c r="F76" s="27"/>
      <c r="G76" s="29"/>
      <c r="H76" s="7"/>
      <c r="I76" s="29">
        <v>0</v>
      </c>
      <c r="J76" s="27">
        <f>500</f>
        <v>500</v>
      </c>
      <c r="K76" s="29">
        <v>0</v>
      </c>
      <c r="L76" s="27">
        <v>500</v>
      </c>
      <c r="M76" s="29">
        <v>0</v>
      </c>
      <c r="N76" s="37">
        <v>500</v>
      </c>
      <c r="O76" s="29">
        <v>0</v>
      </c>
      <c r="P76" s="37">
        <v>1000</v>
      </c>
      <c r="Q76" s="29">
        <v>0</v>
      </c>
      <c r="R76" s="37">
        <v>1000</v>
      </c>
      <c r="S76" s="29">
        <v>0</v>
      </c>
      <c r="T76" s="36"/>
      <c r="U76" s="29"/>
      <c r="V76" s="7"/>
      <c r="W76" s="29"/>
      <c r="X76" s="27">
        <v>500</v>
      </c>
      <c r="Y76" s="29"/>
    </row>
    <row r="77" spans="2:25" ht="12.75" customHeight="1" x14ac:dyDescent="0.2">
      <c r="B77" s="32" t="s">
        <v>711</v>
      </c>
      <c r="C77" s="26" t="s">
        <v>753</v>
      </c>
      <c r="D77" s="27"/>
      <c r="E77" s="29"/>
      <c r="F77" s="27">
        <v>1500</v>
      </c>
      <c r="G77" s="29"/>
      <c r="H77" s="7"/>
      <c r="I77" s="29"/>
      <c r="J77" s="27"/>
      <c r="K77" s="29"/>
      <c r="L77" s="27"/>
      <c r="M77" s="29"/>
      <c r="N77" s="37"/>
      <c r="O77" s="29"/>
      <c r="P77" s="37"/>
      <c r="Q77" s="29"/>
      <c r="R77" s="37"/>
      <c r="S77" s="29"/>
      <c r="T77" s="36"/>
      <c r="U77" s="29"/>
      <c r="V77" s="7"/>
      <c r="W77" s="29"/>
      <c r="X77" s="27"/>
      <c r="Y77" s="29"/>
    </row>
    <row r="78" spans="2:25" ht="12.75" customHeight="1" x14ac:dyDescent="0.2">
      <c r="B78" s="32" t="s">
        <v>267</v>
      </c>
      <c r="C78" s="26" t="s">
        <v>753</v>
      </c>
      <c r="D78" s="27">
        <v>2000</v>
      </c>
      <c r="E78" s="29"/>
      <c r="F78" s="27"/>
      <c r="G78" s="29"/>
      <c r="H78" s="7">
        <v>2000</v>
      </c>
      <c r="I78" s="29"/>
      <c r="J78" s="27"/>
      <c r="K78" s="29"/>
      <c r="L78" s="27"/>
      <c r="M78" s="29"/>
      <c r="N78" s="37"/>
      <c r="O78" s="29"/>
      <c r="P78" s="37"/>
      <c r="Q78" s="29"/>
      <c r="R78" s="37"/>
      <c r="S78" s="29"/>
      <c r="T78" s="36">
        <v>2000</v>
      </c>
      <c r="U78" s="29"/>
      <c r="V78" s="7">
        <v>2000</v>
      </c>
      <c r="W78" s="29"/>
      <c r="X78" s="27"/>
      <c r="Y78" s="29"/>
    </row>
    <row r="79" spans="2:25" ht="12.75" customHeight="1" x14ac:dyDescent="0.2">
      <c r="B79" s="32" t="s">
        <v>648</v>
      </c>
      <c r="C79" s="26" t="s">
        <v>753</v>
      </c>
      <c r="D79" s="27">
        <v>100</v>
      </c>
      <c r="E79" s="29">
        <v>0</v>
      </c>
      <c r="F79" s="27"/>
      <c r="G79" s="29"/>
      <c r="H79" s="7"/>
      <c r="I79" s="29">
        <v>0</v>
      </c>
      <c r="J79" s="27"/>
      <c r="K79" s="29">
        <v>0</v>
      </c>
      <c r="L79" s="27"/>
      <c r="M79" s="29">
        <v>0</v>
      </c>
      <c r="N79" s="37"/>
      <c r="O79" s="29">
        <v>0</v>
      </c>
      <c r="P79" s="37"/>
      <c r="Q79" s="29">
        <v>0</v>
      </c>
      <c r="R79" s="37">
        <v>100</v>
      </c>
      <c r="S79" s="29">
        <v>0</v>
      </c>
      <c r="T79" s="36"/>
      <c r="U79" s="29"/>
      <c r="V79" s="7"/>
      <c r="W79" s="29"/>
      <c r="X79" s="27"/>
      <c r="Y79" s="29"/>
    </row>
    <row r="80" spans="2:25" ht="12.75" customHeight="1" x14ac:dyDescent="0.2">
      <c r="B80" s="32" t="s">
        <v>672</v>
      </c>
      <c r="C80" s="26" t="s">
        <v>753</v>
      </c>
      <c r="D80" s="27">
        <v>2000</v>
      </c>
      <c r="E80" s="29">
        <v>0</v>
      </c>
      <c r="F80" s="27"/>
      <c r="G80" s="29"/>
      <c r="H80" s="7"/>
      <c r="I80" s="29">
        <v>0</v>
      </c>
      <c r="J80" s="27"/>
      <c r="K80" s="29">
        <v>0</v>
      </c>
      <c r="L80" s="27"/>
      <c r="M80" s="29">
        <v>0</v>
      </c>
      <c r="N80" s="37"/>
      <c r="O80" s="29">
        <v>0</v>
      </c>
      <c r="P80" s="37"/>
      <c r="Q80" s="29">
        <v>0</v>
      </c>
      <c r="R80" s="37"/>
      <c r="S80" s="29">
        <v>0</v>
      </c>
      <c r="T80" s="36"/>
      <c r="U80" s="29"/>
      <c r="V80" s="7"/>
      <c r="W80" s="29"/>
      <c r="X80" s="27"/>
      <c r="Y80" s="29"/>
    </row>
    <row r="81" spans="2:25" ht="12.75" customHeight="1" x14ac:dyDescent="0.2">
      <c r="B81" s="32" t="s">
        <v>679</v>
      </c>
      <c r="C81" s="26" t="s">
        <v>753</v>
      </c>
      <c r="D81" s="27"/>
      <c r="E81" s="29"/>
      <c r="F81" s="27"/>
      <c r="G81" s="29"/>
      <c r="H81" s="7"/>
      <c r="I81" s="29"/>
      <c r="J81" s="27"/>
      <c r="K81" s="29"/>
      <c r="L81" s="27"/>
      <c r="M81" s="29"/>
      <c r="N81" s="37"/>
      <c r="O81" s="29">
        <v>0</v>
      </c>
      <c r="P81" s="37">
        <v>100</v>
      </c>
      <c r="Q81" s="29">
        <v>0</v>
      </c>
      <c r="R81" s="37">
        <v>100</v>
      </c>
      <c r="S81" s="29"/>
      <c r="T81" s="36"/>
      <c r="U81" s="29"/>
      <c r="V81" s="7"/>
      <c r="W81" s="29"/>
      <c r="X81" s="27"/>
      <c r="Y81" s="29"/>
    </row>
    <row r="82" spans="2:25" ht="12.75" customHeight="1" x14ac:dyDescent="0.2">
      <c r="B82" s="32" t="s">
        <v>674</v>
      </c>
      <c r="C82" s="26" t="s">
        <v>753</v>
      </c>
      <c r="D82" s="27"/>
      <c r="E82" s="29"/>
      <c r="F82" s="27"/>
      <c r="G82" s="29"/>
      <c r="H82" s="7"/>
      <c r="I82" s="29"/>
      <c r="J82" s="27"/>
      <c r="K82" s="29"/>
      <c r="L82" s="27"/>
      <c r="M82" s="29"/>
      <c r="N82" s="37"/>
      <c r="O82" s="29">
        <v>0</v>
      </c>
      <c r="P82" s="37"/>
      <c r="Q82" s="29">
        <v>0</v>
      </c>
      <c r="R82" s="37"/>
      <c r="S82" s="29"/>
      <c r="T82" s="27"/>
      <c r="U82" s="29"/>
      <c r="V82" s="7"/>
      <c r="W82" s="29"/>
      <c r="X82" s="27"/>
      <c r="Y82" s="29"/>
    </row>
    <row r="83" spans="2:25" ht="12.75" customHeight="1" x14ac:dyDescent="0.2">
      <c r="B83" s="32" t="s">
        <v>751</v>
      </c>
      <c r="C83" s="26" t="s">
        <v>753</v>
      </c>
      <c r="D83" s="27">
        <v>4000</v>
      </c>
      <c r="E83" s="29"/>
      <c r="F83" s="27"/>
      <c r="G83" s="29"/>
      <c r="H83" s="7">
        <v>2300</v>
      </c>
      <c r="I83" s="29"/>
      <c r="J83" s="27"/>
      <c r="K83" s="29"/>
      <c r="L83" s="27"/>
      <c r="M83" s="29"/>
      <c r="N83" s="37"/>
      <c r="O83" s="29"/>
      <c r="P83" s="37">
        <v>2500</v>
      </c>
      <c r="Q83" s="29"/>
      <c r="R83" s="37">
        <v>3000</v>
      </c>
      <c r="S83" s="29"/>
      <c r="T83" s="27">
        <v>7500</v>
      </c>
      <c r="U83" s="29"/>
      <c r="V83" s="7">
        <v>1300</v>
      </c>
      <c r="W83" s="29"/>
      <c r="X83" s="27"/>
      <c r="Y83" s="29"/>
    </row>
    <row r="84" spans="2:25" ht="12.75" customHeight="1" x14ac:dyDescent="0.2">
      <c r="B84" s="32" t="s">
        <v>752</v>
      </c>
      <c r="C84" s="26" t="s">
        <v>753</v>
      </c>
      <c r="D84" s="27">
        <v>2000</v>
      </c>
      <c r="E84" s="29"/>
      <c r="F84" s="27"/>
      <c r="G84" s="29"/>
      <c r="H84" s="7"/>
      <c r="I84" s="29"/>
      <c r="J84" s="27"/>
      <c r="K84" s="29"/>
      <c r="L84" s="27"/>
      <c r="M84" s="29"/>
      <c r="N84" s="37"/>
      <c r="O84" s="29"/>
      <c r="P84" s="37">
        <v>3000</v>
      </c>
      <c r="Q84" s="29"/>
      <c r="R84" s="37"/>
      <c r="S84" s="29"/>
      <c r="T84" s="27">
        <v>2000</v>
      </c>
      <c r="U84" s="29"/>
      <c r="V84" s="7"/>
      <c r="W84" s="29"/>
      <c r="X84" s="27"/>
      <c r="Y84" s="29"/>
    </row>
    <row r="85" spans="2:25" ht="12.75" customHeight="1" x14ac:dyDescent="0.2">
      <c r="B85" s="32" t="s">
        <v>649</v>
      </c>
      <c r="C85" s="26" t="s">
        <v>753</v>
      </c>
      <c r="D85" s="27">
        <v>200</v>
      </c>
      <c r="E85" s="29">
        <v>0</v>
      </c>
      <c r="F85" s="27">
        <v>6.58</v>
      </c>
      <c r="G85" s="29"/>
      <c r="H85" s="7">
        <v>150</v>
      </c>
      <c r="I85" s="29">
        <v>0</v>
      </c>
      <c r="J85" s="27">
        <v>100</v>
      </c>
      <c r="K85" s="29">
        <v>0</v>
      </c>
      <c r="L85" s="27">
        <v>50</v>
      </c>
      <c r="M85" s="29">
        <v>0</v>
      </c>
      <c r="N85" s="37">
        <v>100</v>
      </c>
      <c r="O85" s="29">
        <v>0</v>
      </c>
      <c r="P85" s="37">
        <v>200</v>
      </c>
      <c r="Q85" s="29">
        <v>0</v>
      </c>
      <c r="R85" s="37">
        <v>200</v>
      </c>
      <c r="S85" s="29">
        <v>0</v>
      </c>
      <c r="T85" s="27">
        <v>200</v>
      </c>
      <c r="U85" s="29"/>
      <c r="V85" s="7">
        <v>150</v>
      </c>
      <c r="W85" s="29"/>
      <c r="X85" s="27">
        <v>100</v>
      </c>
      <c r="Y85" s="29"/>
    </row>
    <row r="86" spans="2:25" ht="12.75" customHeight="1" x14ac:dyDescent="0.2">
      <c r="B86" s="32" t="s">
        <v>417</v>
      </c>
      <c r="C86" s="26" t="s">
        <v>753</v>
      </c>
      <c r="D86" s="27">
        <v>500</v>
      </c>
      <c r="E86" s="29">
        <v>0</v>
      </c>
      <c r="F86" s="27">
        <v>4638</v>
      </c>
      <c r="G86" s="29"/>
      <c r="H86" s="7">
        <v>200</v>
      </c>
      <c r="I86" s="29">
        <v>0</v>
      </c>
      <c r="J86" s="27">
        <v>1000</v>
      </c>
      <c r="K86" s="29">
        <v>0</v>
      </c>
      <c r="L86" s="27">
        <v>1000</v>
      </c>
      <c r="M86" s="29">
        <v>0</v>
      </c>
      <c r="N86" s="37">
        <v>1500</v>
      </c>
      <c r="O86" s="29">
        <v>0</v>
      </c>
      <c r="P86" s="40">
        <v>2000</v>
      </c>
      <c r="Q86" s="29">
        <v>0</v>
      </c>
      <c r="R86" s="40">
        <v>2000</v>
      </c>
      <c r="S86" s="29">
        <v>0</v>
      </c>
      <c r="T86" s="27">
        <v>500</v>
      </c>
      <c r="U86" s="29"/>
      <c r="V86" s="7">
        <v>200</v>
      </c>
      <c r="W86" s="29"/>
      <c r="X86" s="27">
        <v>1000</v>
      </c>
      <c r="Y86" s="29"/>
    </row>
    <row r="87" spans="2:25" ht="39.75" customHeight="1" x14ac:dyDescent="0.2">
      <c r="B87" s="215" t="s">
        <v>237</v>
      </c>
      <c r="C87" s="216"/>
      <c r="D87" s="246">
        <f>свод!K26</f>
        <v>1153</v>
      </c>
      <c r="E87" s="247"/>
      <c r="F87" s="246">
        <f>свод!K25</f>
        <v>1509</v>
      </c>
      <c r="G87" s="247"/>
      <c r="H87" s="246">
        <f>свод!K27</f>
        <v>881</v>
      </c>
      <c r="I87" s="247"/>
      <c r="J87" s="246">
        <f>свод!K28</f>
        <v>565</v>
      </c>
      <c r="K87" s="247"/>
      <c r="L87" s="246">
        <f>свод!K29</f>
        <v>625</v>
      </c>
      <c r="M87" s="247"/>
      <c r="N87" s="246">
        <f>свод!K30</f>
        <v>670</v>
      </c>
      <c r="O87" s="247"/>
      <c r="P87" s="246">
        <f>свод!K31</f>
        <v>860</v>
      </c>
      <c r="Q87" s="247"/>
      <c r="R87" s="246">
        <f>свод!K32</f>
        <v>949</v>
      </c>
      <c r="S87" s="247"/>
      <c r="T87" s="246">
        <f>свод!K22</f>
        <v>1278</v>
      </c>
      <c r="U87" s="247"/>
      <c r="V87" s="248">
        <f>свод!K23</f>
        <v>837.9</v>
      </c>
      <c r="W87" s="249"/>
      <c r="X87" s="248">
        <f>свод!K24</f>
        <v>568.5</v>
      </c>
      <c r="Y87" s="249"/>
    </row>
    <row r="88" spans="2:25" s="5" customFormat="1" ht="15.75" x14ac:dyDescent="0.25">
      <c r="B88" s="265"/>
      <c r="C88" s="266"/>
      <c r="D88" s="266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</row>
    <row r="89" spans="2:25" ht="15.75" x14ac:dyDescent="0.25">
      <c r="B89" s="10" t="s">
        <v>25</v>
      </c>
      <c r="C89" s="11"/>
      <c r="D89" s="11"/>
      <c r="E89" s="11"/>
      <c r="F89" s="11"/>
      <c r="G89" s="11"/>
      <c r="H89" s="11"/>
      <c r="I89" s="11"/>
    </row>
    <row r="90" spans="2:25" ht="15.75" x14ac:dyDescent="0.25">
      <c r="B90" s="10" t="s">
        <v>26</v>
      </c>
      <c r="C90" s="11"/>
      <c r="D90" s="11"/>
      <c r="E90" s="11"/>
      <c r="F90" s="11"/>
      <c r="G90" s="11"/>
      <c r="H90" s="11"/>
      <c r="I90" s="11"/>
    </row>
    <row r="91" spans="2:25" ht="15.75" hidden="1" x14ac:dyDescent="0.25">
      <c r="B91" s="10" t="s">
        <v>28</v>
      </c>
      <c r="C91" s="11"/>
      <c r="D91" s="11"/>
      <c r="E91" s="11"/>
      <c r="F91" s="11"/>
      <c r="G91" s="11"/>
      <c r="H91" s="11"/>
      <c r="I91" s="11"/>
    </row>
    <row r="92" spans="2:25" ht="15.75" x14ac:dyDescent="0.25">
      <c r="B92" s="12"/>
      <c r="C92" s="12"/>
      <c r="D92" s="12"/>
      <c r="E92" s="12"/>
      <c r="F92" s="12"/>
      <c r="G92" s="12"/>
      <c r="H92" s="12"/>
      <c r="I92" s="12"/>
    </row>
    <row r="93" spans="2:25" ht="15.75" x14ac:dyDescent="0.2">
      <c r="B93" s="245" t="s">
        <v>680</v>
      </c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  <c r="R93" s="245"/>
      <c r="S93" s="245"/>
    </row>
    <row r="94" spans="2:25" ht="15.75" x14ac:dyDescent="0.2">
      <c r="B94" s="245" t="s">
        <v>729</v>
      </c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  <c r="R94" s="245"/>
      <c r="S94" s="245"/>
    </row>
    <row r="95" spans="2:25" ht="15.75" x14ac:dyDescent="0.2">
      <c r="B95" s="245" t="s">
        <v>681</v>
      </c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  <c r="R95" s="245"/>
      <c r="S95" s="245"/>
    </row>
    <row r="96" spans="2:25" ht="15" customHeight="1" x14ac:dyDescent="0.2">
      <c r="B96" s="245" t="s">
        <v>744</v>
      </c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  <c r="R96" s="245"/>
      <c r="S96" s="245"/>
    </row>
    <row r="97" spans="2:19" ht="15" customHeight="1" x14ac:dyDescent="0.2">
      <c r="B97" s="245" t="s">
        <v>682</v>
      </c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  <c r="R97" s="245"/>
      <c r="S97" s="245"/>
    </row>
    <row r="98" spans="2:19" ht="15" customHeight="1" x14ac:dyDescent="0.2">
      <c r="B98" s="245" t="s">
        <v>745</v>
      </c>
      <c r="C98" s="245"/>
      <c r="D98" s="245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  <c r="R98" s="245"/>
      <c r="S98" s="245"/>
    </row>
    <row r="99" spans="2:19" ht="15" customHeight="1" x14ac:dyDescent="0.2">
      <c r="B99" s="245" t="s">
        <v>746</v>
      </c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  <c r="R99" s="245"/>
      <c r="S99" s="245"/>
    </row>
    <row r="100" spans="2:19" ht="15.75" x14ac:dyDescent="0.2">
      <c r="B100" s="245" t="s">
        <v>683</v>
      </c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  <c r="R100" s="245"/>
      <c r="S100" s="245"/>
    </row>
    <row r="101" spans="2:19" ht="15.75" x14ac:dyDescent="0.2">
      <c r="B101" s="245" t="s">
        <v>728</v>
      </c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</row>
    <row r="102" spans="2:19" ht="15.75" x14ac:dyDescent="0.2">
      <c r="B102" s="245" t="s">
        <v>747</v>
      </c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  <c r="R102" s="245"/>
      <c r="S102" s="245"/>
    </row>
    <row r="103" spans="2:19" ht="15.75" x14ac:dyDescent="0.2">
      <c r="B103" s="245" t="s">
        <v>748</v>
      </c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</row>
  </sheetData>
  <mergeCells count="52">
    <mergeCell ref="B12:Y12"/>
    <mergeCell ref="B11:Y11"/>
    <mergeCell ref="P87:Q87"/>
    <mergeCell ref="B99:S99"/>
    <mergeCell ref="R87:S87"/>
    <mergeCell ref="L87:M87"/>
    <mergeCell ref="B13:B15"/>
    <mergeCell ref="C13:C15"/>
    <mergeCell ref="D14:E14"/>
    <mergeCell ref="H14:I14"/>
    <mergeCell ref="H13:I13"/>
    <mergeCell ref="J13:K13"/>
    <mergeCell ref="L13:M13"/>
    <mergeCell ref="N13:S13"/>
    <mergeCell ref="J14:K14"/>
    <mergeCell ref="B88:S88"/>
    <mergeCell ref="B6:S6"/>
    <mergeCell ref="B7:S7"/>
    <mergeCell ref="B8:S8"/>
    <mergeCell ref="B9:S9"/>
    <mergeCell ref="B10:S10"/>
    <mergeCell ref="V87:W87"/>
    <mergeCell ref="X87:Y87"/>
    <mergeCell ref="D13:G13"/>
    <mergeCell ref="F14:G14"/>
    <mergeCell ref="F87:G87"/>
    <mergeCell ref="T13:U13"/>
    <mergeCell ref="V13:W13"/>
    <mergeCell ref="X13:Y13"/>
    <mergeCell ref="T14:U14"/>
    <mergeCell ref="V14:W14"/>
    <mergeCell ref="X14:Y14"/>
    <mergeCell ref="L14:M14"/>
    <mergeCell ref="N14:O14"/>
    <mergeCell ref="R14:S14"/>
    <mergeCell ref="P14:Q14"/>
    <mergeCell ref="N87:O87"/>
    <mergeCell ref="B94:S94"/>
    <mergeCell ref="B101:S101"/>
    <mergeCell ref="B102:S102"/>
    <mergeCell ref="B103:S103"/>
    <mergeCell ref="T87:U87"/>
    <mergeCell ref="B87:C87"/>
    <mergeCell ref="D87:E87"/>
    <mergeCell ref="H87:I87"/>
    <mergeCell ref="J87:K87"/>
    <mergeCell ref="B98:S98"/>
    <mergeCell ref="B100:S100"/>
    <mergeCell ref="B93:S93"/>
    <mergeCell ref="B95:S95"/>
    <mergeCell ref="B96:S96"/>
    <mergeCell ref="B97:S97"/>
  </mergeCells>
  <phoneticPr fontId="27" type="noConversion"/>
  <hyperlinks>
    <hyperlink ref="B10" r:id="rId1" xr:uid="{00000000-0004-0000-0300-000000000000}"/>
  </hyperlinks>
  <pageMargins left="0.19685039370078741" right="0.19685039370078741" top="0.19685039370078741" bottom="0.19685039370078741" header="0" footer="0"/>
  <pageSetup paperSize="9" scale="4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34"/>
  <sheetViews>
    <sheetView showGridLines="0" tabSelected="1" zoomScale="90" zoomScaleNormal="90" zoomScaleSheetLayoutView="8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10" sqref="A10:XFD10"/>
    </sheetView>
  </sheetViews>
  <sheetFormatPr defaultColWidth="9.140625" defaultRowHeight="14.25" x14ac:dyDescent="0.2"/>
  <cols>
    <col min="1" max="1" width="8.5703125" style="1" customWidth="1"/>
    <col min="2" max="2" width="37.85546875" style="1" customWidth="1"/>
    <col min="3" max="3" width="14" style="1" customWidth="1"/>
    <col min="4" max="5" width="37" style="1" customWidth="1"/>
    <col min="6" max="6" width="41.140625" style="1" customWidth="1"/>
    <col min="7" max="7" width="37" style="1" customWidth="1"/>
    <col min="8" max="16384" width="9.140625" style="1"/>
  </cols>
  <sheetData>
    <row r="1" spans="2:7" ht="18" hidden="1" x14ac:dyDescent="0.25">
      <c r="B1" s="218" t="s">
        <v>23</v>
      </c>
      <c r="C1" s="218"/>
      <c r="D1" s="218"/>
      <c r="E1" s="218"/>
      <c r="F1" s="218"/>
      <c r="G1" s="218"/>
    </row>
    <row r="2" spans="2:7" ht="18" hidden="1" x14ac:dyDescent="0.25">
      <c r="B2" s="218" t="s">
        <v>24</v>
      </c>
      <c r="C2" s="218"/>
      <c r="D2" s="218"/>
      <c r="E2" s="218"/>
      <c r="F2" s="218"/>
      <c r="G2" s="218"/>
    </row>
    <row r="3" spans="2:7" ht="18.75" hidden="1" customHeight="1" x14ac:dyDescent="0.2">
      <c r="B3" s="222" t="s">
        <v>35</v>
      </c>
      <c r="C3" s="222"/>
      <c r="D3" s="222"/>
      <c r="E3" s="222"/>
      <c r="F3" s="222"/>
      <c r="G3" s="222"/>
    </row>
    <row r="4" spans="2:7" ht="18.75" hidden="1" customHeight="1" x14ac:dyDescent="0.2">
      <c r="B4" s="222" t="s">
        <v>36</v>
      </c>
      <c r="C4" s="222"/>
      <c r="D4" s="222"/>
      <c r="E4" s="222"/>
      <c r="F4" s="222"/>
      <c r="G4" s="222"/>
    </row>
    <row r="5" spans="2:7" hidden="1" x14ac:dyDescent="0.2">
      <c r="B5" s="223" t="s">
        <v>27</v>
      </c>
      <c r="C5" s="223"/>
      <c r="D5" s="223"/>
      <c r="E5" s="223"/>
      <c r="F5" s="223"/>
      <c r="G5" s="223"/>
    </row>
    <row r="6" spans="2:7" ht="18.75" thickBot="1" x14ac:dyDescent="0.25">
      <c r="B6" s="224" t="str">
        <f>Свиньи!B15</f>
        <v xml:space="preserve">Цены реализации, действующие с 01.07.2025г </v>
      </c>
      <c r="C6" s="224"/>
      <c r="D6" s="224"/>
      <c r="E6" s="224"/>
      <c r="F6" s="224"/>
      <c r="G6" s="224"/>
    </row>
    <row r="7" spans="2:7" ht="49.5" customHeight="1" thickBot="1" x14ac:dyDescent="0.25">
      <c r="B7" s="269" t="s">
        <v>156</v>
      </c>
      <c r="C7" s="270"/>
      <c r="D7" s="270"/>
      <c r="E7" s="270"/>
      <c r="F7" s="270"/>
      <c r="G7" s="270"/>
    </row>
    <row r="8" spans="2:7" ht="60.75" customHeight="1" x14ac:dyDescent="0.25">
      <c r="B8" s="257" t="s">
        <v>0</v>
      </c>
      <c r="C8" s="260" t="s">
        <v>1</v>
      </c>
      <c r="D8" s="87" t="s">
        <v>157</v>
      </c>
      <c r="E8" s="88" t="s">
        <v>158</v>
      </c>
      <c r="F8" s="133" t="s">
        <v>499</v>
      </c>
      <c r="G8" s="87" t="s">
        <v>159</v>
      </c>
    </row>
    <row r="9" spans="2:7" ht="48.75" x14ac:dyDescent="0.2">
      <c r="B9" s="259"/>
      <c r="C9" s="262"/>
      <c r="D9" s="23" t="s">
        <v>384</v>
      </c>
      <c r="E9" s="23" t="s">
        <v>394</v>
      </c>
      <c r="F9" s="23" t="s">
        <v>395</v>
      </c>
      <c r="G9" s="67" t="s">
        <v>396</v>
      </c>
    </row>
    <row r="10" spans="2:7" hidden="1" x14ac:dyDescent="0.2">
      <c r="B10" s="68" t="s">
        <v>280</v>
      </c>
      <c r="C10" s="68"/>
      <c r="D10" s="80">
        <v>11022</v>
      </c>
      <c r="E10" s="80">
        <v>11047</v>
      </c>
      <c r="F10" s="80">
        <v>11048</v>
      </c>
      <c r="G10" s="80">
        <v>11025</v>
      </c>
    </row>
    <row r="11" spans="2:7" x14ac:dyDescent="0.2">
      <c r="B11" s="32" t="s">
        <v>9</v>
      </c>
      <c r="C11" s="33" t="s">
        <v>14</v>
      </c>
      <c r="D11" s="41">
        <v>2500</v>
      </c>
      <c r="E11" s="41">
        <v>1500</v>
      </c>
      <c r="F11" s="41">
        <v>1700</v>
      </c>
      <c r="G11" s="41">
        <v>2600</v>
      </c>
    </row>
    <row r="12" spans="2:7" x14ac:dyDescent="0.2">
      <c r="B12" s="32" t="s">
        <v>53</v>
      </c>
      <c r="C12" s="33" t="s">
        <v>14</v>
      </c>
      <c r="D12" s="41">
        <v>300</v>
      </c>
      <c r="E12" s="41">
        <v>380</v>
      </c>
      <c r="F12" s="41">
        <v>150</v>
      </c>
      <c r="G12" s="41">
        <v>300</v>
      </c>
    </row>
    <row r="13" spans="2:7" x14ac:dyDescent="0.2">
      <c r="B13" s="32" t="s">
        <v>73</v>
      </c>
      <c r="C13" s="33" t="s">
        <v>15</v>
      </c>
      <c r="D13" s="41">
        <v>1300</v>
      </c>
      <c r="E13" s="41">
        <v>1000</v>
      </c>
      <c r="F13" s="41">
        <v>500</v>
      </c>
      <c r="G13" s="41">
        <v>1500</v>
      </c>
    </row>
    <row r="14" spans="2:7" x14ac:dyDescent="0.2">
      <c r="B14" s="32" t="s">
        <v>74</v>
      </c>
      <c r="C14" s="33" t="s">
        <v>15</v>
      </c>
      <c r="D14" s="41">
        <v>300</v>
      </c>
      <c r="E14" s="41" t="s">
        <v>20</v>
      </c>
      <c r="F14" s="41" t="s">
        <v>20</v>
      </c>
      <c r="G14" s="41" t="s">
        <v>20</v>
      </c>
    </row>
    <row r="15" spans="2:7" x14ac:dyDescent="0.2">
      <c r="B15" s="32" t="s">
        <v>75</v>
      </c>
      <c r="C15" s="33" t="s">
        <v>15</v>
      </c>
      <c r="D15" s="41">
        <v>1000</v>
      </c>
      <c r="E15" s="41" t="s">
        <v>20</v>
      </c>
      <c r="F15" s="41" t="s">
        <v>20</v>
      </c>
      <c r="G15" s="41" t="s">
        <v>20</v>
      </c>
    </row>
    <row r="16" spans="2:7" x14ac:dyDescent="0.2">
      <c r="B16" s="25" t="s">
        <v>42</v>
      </c>
      <c r="C16" s="33" t="s">
        <v>15</v>
      </c>
      <c r="D16" s="41">
        <v>2000</v>
      </c>
      <c r="E16" s="41" t="s">
        <v>20</v>
      </c>
      <c r="F16" s="41" t="s">
        <v>20</v>
      </c>
      <c r="G16" s="41" t="s">
        <v>20</v>
      </c>
    </row>
    <row r="17" spans="2:7" x14ac:dyDescent="0.2">
      <c r="B17" s="25" t="s">
        <v>127</v>
      </c>
      <c r="C17" s="33" t="s">
        <v>15</v>
      </c>
      <c r="D17" s="41">
        <v>1000</v>
      </c>
      <c r="E17" s="41" t="s">
        <v>20</v>
      </c>
      <c r="F17" s="41" t="s">
        <v>20</v>
      </c>
      <c r="G17" s="41" t="s">
        <v>20</v>
      </c>
    </row>
    <row r="18" spans="2:7" x14ac:dyDescent="0.2">
      <c r="B18" s="32" t="s">
        <v>16</v>
      </c>
      <c r="C18" s="33" t="s">
        <v>15</v>
      </c>
      <c r="D18" s="41">
        <v>2</v>
      </c>
      <c r="E18" s="41" t="s">
        <v>20</v>
      </c>
      <c r="F18" s="41" t="s">
        <v>20</v>
      </c>
      <c r="G18" s="41" t="s">
        <v>20</v>
      </c>
    </row>
    <row r="19" spans="2:7" x14ac:dyDescent="0.2">
      <c r="B19" s="32" t="s">
        <v>63</v>
      </c>
      <c r="C19" s="33" t="s">
        <v>15</v>
      </c>
      <c r="D19" s="41">
        <v>2000</v>
      </c>
      <c r="E19" s="41">
        <v>3000</v>
      </c>
      <c r="F19" s="41" t="s">
        <v>20</v>
      </c>
      <c r="G19" s="41">
        <v>1000</v>
      </c>
    </row>
    <row r="20" spans="2:7" x14ac:dyDescent="0.2">
      <c r="B20" s="32" t="s">
        <v>64</v>
      </c>
      <c r="C20" s="33" t="s">
        <v>15</v>
      </c>
      <c r="D20" s="41">
        <v>500</v>
      </c>
      <c r="E20" s="41">
        <v>500</v>
      </c>
      <c r="F20" s="41">
        <v>600</v>
      </c>
      <c r="G20" s="41">
        <v>700</v>
      </c>
    </row>
    <row r="21" spans="2:7" x14ac:dyDescent="0.2">
      <c r="B21" s="32" t="s">
        <v>65</v>
      </c>
      <c r="C21" s="33" t="s">
        <v>15</v>
      </c>
      <c r="D21" s="41">
        <v>3000</v>
      </c>
      <c r="E21" s="41">
        <v>2500</v>
      </c>
      <c r="F21" s="41">
        <v>5000</v>
      </c>
      <c r="G21" s="41">
        <v>6000</v>
      </c>
    </row>
    <row r="22" spans="2:7" x14ac:dyDescent="0.2">
      <c r="B22" s="32" t="s">
        <v>66</v>
      </c>
      <c r="C22" s="33" t="s">
        <v>15</v>
      </c>
      <c r="D22" s="41">
        <v>3000</v>
      </c>
      <c r="E22" s="41">
        <v>4000</v>
      </c>
      <c r="F22" s="41">
        <v>400</v>
      </c>
      <c r="G22" s="41">
        <v>500</v>
      </c>
    </row>
    <row r="23" spans="2:7" x14ac:dyDescent="0.2">
      <c r="B23" s="32" t="s">
        <v>10</v>
      </c>
      <c r="C23" s="33" t="s">
        <v>15</v>
      </c>
      <c r="D23" s="41">
        <v>350</v>
      </c>
      <c r="E23" s="41">
        <v>90</v>
      </c>
      <c r="F23" s="41">
        <v>150</v>
      </c>
      <c r="G23" s="41">
        <v>200</v>
      </c>
    </row>
    <row r="24" spans="2:7" x14ac:dyDescent="0.2">
      <c r="B24" s="32" t="s">
        <v>11</v>
      </c>
      <c r="C24" s="33" t="s">
        <v>15</v>
      </c>
      <c r="D24" s="41">
        <v>18</v>
      </c>
      <c r="E24" s="41">
        <v>12</v>
      </c>
      <c r="F24" s="41">
        <v>200</v>
      </c>
      <c r="G24" s="41">
        <v>250</v>
      </c>
    </row>
    <row r="25" spans="2:7" x14ac:dyDescent="0.2">
      <c r="B25" s="32" t="s">
        <v>12</v>
      </c>
      <c r="C25" s="33" t="s">
        <v>15</v>
      </c>
      <c r="D25" s="41">
        <v>10</v>
      </c>
      <c r="E25" s="41">
        <v>17</v>
      </c>
      <c r="F25" s="41">
        <v>4</v>
      </c>
      <c r="G25" s="41">
        <v>4</v>
      </c>
    </row>
    <row r="26" spans="2:7" x14ac:dyDescent="0.2">
      <c r="B26" s="32" t="s">
        <v>67</v>
      </c>
      <c r="C26" s="33" t="s">
        <v>13</v>
      </c>
      <c r="D26" s="128">
        <v>0.15</v>
      </c>
      <c r="E26" s="128">
        <v>0.15</v>
      </c>
      <c r="F26" s="128" t="s">
        <v>20</v>
      </c>
      <c r="G26" s="129">
        <v>2</v>
      </c>
    </row>
    <row r="27" spans="2:7" x14ac:dyDescent="0.2">
      <c r="B27" s="32" t="s">
        <v>154</v>
      </c>
      <c r="C27" s="33" t="s">
        <v>13</v>
      </c>
      <c r="D27" s="128">
        <v>1.2</v>
      </c>
      <c r="E27" s="128">
        <v>1</v>
      </c>
      <c r="F27" s="128" t="s">
        <v>20</v>
      </c>
      <c r="G27" s="128" t="s">
        <v>20</v>
      </c>
    </row>
    <row r="28" spans="2:7" hidden="1" x14ac:dyDescent="0.2">
      <c r="B28" s="208" t="s">
        <v>34</v>
      </c>
      <c r="C28" s="209"/>
      <c r="D28" s="267" t="s">
        <v>40</v>
      </c>
      <c r="E28" s="268"/>
      <c r="F28" s="268"/>
      <c r="G28" s="268"/>
    </row>
    <row r="29" spans="2:7" s="5" customFormat="1" ht="48.75" customHeight="1" x14ac:dyDescent="0.2">
      <c r="B29" s="215" t="s">
        <v>238</v>
      </c>
      <c r="C29" s="216"/>
      <c r="D29" s="117">
        <f>свод!K76</f>
        <v>1877.2268830406449</v>
      </c>
      <c r="E29" s="117">
        <f>свод!K77</f>
        <v>1416.4364619139112</v>
      </c>
      <c r="F29" s="117">
        <f>свод!K78</f>
        <v>1432.0979328599999</v>
      </c>
      <c r="G29" s="117">
        <f>свод!K79</f>
        <v>1872.4782550599998</v>
      </c>
    </row>
    <row r="30" spans="2:7" ht="18" x14ac:dyDescent="0.25">
      <c r="B30" s="116"/>
      <c r="C30" s="17"/>
      <c r="D30" s="43"/>
    </row>
    <row r="31" spans="2:7" ht="15.75" x14ac:dyDescent="0.25">
      <c r="B31" s="10" t="s">
        <v>32</v>
      </c>
      <c r="C31" s="11"/>
      <c r="D31" s="11"/>
    </row>
    <row r="32" spans="2:7" ht="15" customHeight="1" x14ac:dyDescent="0.25">
      <c r="B32" s="10" t="s">
        <v>33</v>
      </c>
      <c r="C32" s="11"/>
      <c r="D32" s="11"/>
    </row>
    <row r="33" spans="2:4" ht="15.75" hidden="1" x14ac:dyDescent="0.25">
      <c r="B33" s="10" t="s">
        <v>28</v>
      </c>
      <c r="C33" s="11"/>
      <c r="D33" s="11"/>
    </row>
    <row r="34" spans="2:4" ht="15.75" x14ac:dyDescent="0.25">
      <c r="B34" s="12"/>
      <c r="C34" s="12"/>
      <c r="D34" s="12"/>
    </row>
  </sheetData>
  <mergeCells count="12">
    <mergeCell ref="B28:C28"/>
    <mergeCell ref="D28:G28"/>
    <mergeCell ref="B29:C29"/>
    <mergeCell ref="B7:G7"/>
    <mergeCell ref="B8:B9"/>
    <mergeCell ref="C8:C9"/>
    <mergeCell ref="B6:G6"/>
    <mergeCell ref="B1:G1"/>
    <mergeCell ref="B2:G2"/>
    <mergeCell ref="B3:G3"/>
    <mergeCell ref="B4:G4"/>
    <mergeCell ref="B5:G5"/>
  </mergeCells>
  <hyperlinks>
    <hyperlink ref="B5" r:id="rId1" xr:uid="{00000000-0004-0000-0400-000000000000}"/>
  </hyperlinks>
  <pageMargins left="0.19685039370078741" right="0.19685039370078741" top="0.19685039370078741" bottom="0.19685039370078741" header="0" footer="0"/>
  <pageSetup paperSize="9" scale="6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X80"/>
  <sheetViews>
    <sheetView showGridLines="0" zoomScale="90" zoomScaleNormal="90" zoomScaleSheetLayoutView="70" workbookViewId="0">
      <pane xSplit="3" ySplit="11" topLeftCell="D27" activePane="bottomRight" state="frozen"/>
      <selection activeCell="C56" sqref="C56"/>
      <selection pane="topRight" activeCell="C56" sqref="C56"/>
      <selection pane="bottomLeft" activeCell="C56" sqref="C56"/>
      <selection pane="bottomRight" activeCell="C56" sqref="C56"/>
    </sheetView>
  </sheetViews>
  <sheetFormatPr defaultColWidth="9.140625" defaultRowHeight="14.25" outlineLevelRow="1" x14ac:dyDescent="0.2"/>
  <cols>
    <col min="1" max="1" width="8.7109375" style="1" customWidth="1"/>
    <col min="2" max="2" width="39" style="1" customWidth="1"/>
    <col min="3" max="3" width="16.5703125" style="1" customWidth="1"/>
    <col min="4" max="4" width="17.5703125" style="1" customWidth="1"/>
    <col min="5" max="5" width="16.28515625" style="1" customWidth="1"/>
    <col min="6" max="6" width="17.5703125" style="1" customWidth="1"/>
    <col min="7" max="7" width="17.42578125" style="1" customWidth="1"/>
    <col min="8" max="8" width="18.7109375" style="1" customWidth="1"/>
    <col min="9" max="9" width="17.7109375" style="1" customWidth="1"/>
    <col min="10" max="18" width="15.7109375" style="1" customWidth="1"/>
    <col min="19" max="16384" width="9.140625" style="1"/>
  </cols>
  <sheetData>
    <row r="1" spans="2:23" ht="18" hidden="1" outlineLevel="1" x14ac:dyDescent="0.25">
      <c r="B1" s="218" t="s">
        <v>23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</row>
    <row r="2" spans="2:23" ht="18" hidden="1" outlineLevel="1" x14ac:dyDescent="0.25">
      <c r="B2" s="218" t="s">
        <v>24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</row>
    <row r="3" spans="2:23" hidden="1" outlineLevel="1" x14ac:dyDescent="0.2">
      <c r="B3" s="222" t="s">
        <v>35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</row>
    <row r="4" spans="2:23" hidden="1" outlineLevel="1" x14ac:dyDescent="0.2">
      <c r="B4" s="222" t="s">
        <v>36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</row>
    <row r="5" spans="2:23" hidden="1" outlineLevel="1" x14ac:dyDescent="0.2">
      <c r="B5" s="223" t="s">
        <v>27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</row>
    <row r="6" spans="2:23" ht="18.75" collapsed="1" thickBot="1" x14ac:dyDescent="0.25">
      <c r="B6" s="256" t="str">
        <f>Свиньи!B15</f>
        <v xml:space="preserve">Цены реализации, действующие с 01.07.2025г 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</row>
    <row r="7" spans="2:23" ht="36" customHeight="1" x14ac:dyDescent="0.2">
      <c r="B7" s="272" t="s">
        <v>591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</row>
    <row r="8" spans="2:23" ht="58.5" customHeight="1" x14ac:dyDescent="0.2">
      <c r="B8" s="231" t="s">
        <v>0</v>
      </c>
      <c r="C8" s="228" t="s">
        <v>1</v>
      </c>
      <c r="D8" s="228" t="s">
        <v>592</v>
      </c>
      <c r="E8" s="228"/>
      <c r="F8" s="228" t="s">
        <v>593</v>
      </c>
      <c r="G8" s="228"/>
      <c r="H8" s="228" t="s">
        <v>594</v>
      </c>
      <c r="I8" s="228"/>
      <c r="J8" s="228" t="s">
        <v>595</v>
      </c>
      <c r="K8" s="228"/>
      <c r="L8" s="228"/>
      <c r="M8" s="229" t="s">
        <v>596</v>
      </c>
      <c r="N8" s="274"/>
      <c r="O8" s="274"/>
      <c r="P8" s="229" t="s">
        <v>597</v>
      </c>
      <c r="Q8" s="274"/>
      <c r="R8" s="274"/>
    </row>
    <row r="9" spans="2:23" ht="28.5" x14ac:dyDescent="0.2">
      <c r="B9" s="231"/>
      <c r="C9" s="228"/>
      <c r="D9" s="23" t="s">
        <v>282</v>
      </c>
      <c r="E9" s="23" t="s">
        <v>346</v>
      </c>
      <c r="F9" s="23" t="s">
        <v>289</v>
      </c>
      <c r="G9" s="23" t="s">
        <v>316</v>
      </c>
      <c r="H9" s="23" t="s">
        <v>212</v>
      </c>
      <c r="I9" s="23" t="s">
        <v>347</v>
      </c>
      <c r="J9" s="23" t="s">
        <v>292</v>
      </c>
      <c r="K9" s="23" t="s">
        <v>348</v>
      </c>
      <c r="L9" s="23" t="s">
        <v>349</v>
      </c>
      <c r="M9" s="23" t="s">
        <v>302</v>
      </c>
      <c r="N9" s="23" t="s">
        <v>350</v>
      </c>
      <c r="O9" s="23" t="s">
        <v>351</v>
      </c>
      <c r="P9" s="23" t="s">
        <v>304</v>
      </c>
      <c r="Q9" s="23" t="s">
        <v>352</v>
      </c>
      <c r="R9" s="23" t="s">
        <v>353</v>
      </c>
    </row>
    <row r="10" spans="2:23" ht="28.5" x14ac:dyDescent="0.2">
      <c r="B10" s="231"/>
      <c r="C10" s="228"/>
      <c r="D10" s="6" t="s">
        <v>213</v>
      </c>
      <c r="E10" s="35" t="s">
        <v>21</v>
      </c>
      <c r="F10" s="6" t="str">
        <f>D10</f>
        <v>СТБ 1842-2008</v>
      </c>
      <c r="G10" s="35" t="s">
        <v>21</v>
      </c>
      <c r="H10" s="6" t="str">
        <f>D10</f>
        <v>СТБ 1842-2008</v>
      </c>
      <c r="I10" s="35" t="s">
        <v>21</v>
      </c>
      <c r="J10" s="6" t="str">
        <f>D10</f>
        <v>СТБ 1842-2008</v>
      </c>
      <c r="K10" s="35" t="s">
        <v>21</v>
      </c>
      <c r="L10" s="35" t="s">
        <v>21</v>
      </c>
      <c r="M10" s="6" t="str">
        <f>D10</f>
        <v>СТБ 1842-2008</v>
      </c>
      <c r="N10" s="35" t="s">
        <v>21</v>
      </c>
      <c r="O10" s="35" t="s">
        <v>21</v>
      </c>
      <c r="P10" s="6" t="str">
        <f>D10</f>
        <v>СТБ 1842-2008</v>
      </c>
      <c r="Q10" s="35" t="s">
        <v>21</v>
      </c>
      <c r="R10" s="35" t="s">
        <v>21</v>
      </c>
    </row>
    <row r="11" spans="2:23" hidden="1" x14ac:dyDescent="0.2">
      <c r="B11" s="70" t="s">
        <v>280</v>
      </c>
      <c r="C11" s="70"/>
      <c r="D11" s="70"/>
      <c r="E11" s="70">
        <v>17002</v>
      </c>
      <c r="F11" s="70"/>
      <c r="G11" s="70">
        <v>17003</v>
      </c>
      <c r="H11" s="70"/>
      <c r="I11" s="70">
        <v>17004</v>
      </c>
      <c r="J11" s="70"/>
      <c r="K11" s="70">
        <v>17005</v>
      </c>
      <c r="L11" s="70">
        <v>17008</v>
      </c>
      <c r="M11" s="70"/>
      <c r="N11" s="70">
        <v>17006</v>
      </c>
      <c r="O11" s="70">
        <v>17009</v>
      </c>
      <c r="P11" s="70"/>
      <c r="Q11" s="70">
        <v>17007</v>
      </c>
      <c r="R11" s="70">
        <v>17010</v>
      </c>
    </row>
    <row r="12" spans="2:23" x14ac:dyDescent="0.2">
      <c r="B12" s="3" t="s">
        <v>178</v>
      </c>
      <c r="C12" s="2" t="s">
        <v>297</v>
      </c>
      <c r="D12" s="2" t="s">
        <v>283</v>
      </c>
      <c r="E12" s="2">
        <v>290</v>
      </c>
      <c r="F12" s="2" t="s">
        <v>290</v>
      </c>
      <c r="G12" s="2">
        <v>283</v>
      </c>
      <c r="H12" s="2" t="s">
        <v>179</v>
      </c>
      <c r="I12" s="2">
        <v>278</v>
      </c>
      <c r="J12" s="13" t="s">
        <v>180</v>
      </c>
      <c r="K12" s="13">
        <v>280</v>
      </c>
      <c r="L12" s="13">
        <v>280</v>
      </c>
      <c r="M12" s="13" t="s">
        <v>179</v>
      </c>
      <c r="N12" s="13">
        <v>278</v>
      </c>
      <c r="O12" s="13">
        <v>278</v>
      </c>
      <c r="P12" s="13" t="s">
        <v>305</v>
      </c>
      <c r="Q12" s="13">
        <v>275</v>
      </c>
      <c r="R12" s="13">
        <v>275</v>
      </c>
    </row>
    <row r="13" spans="2:23" x14ac:dyDescent="0.2">
      <c r="B13" s="3" t="s">
        <v>2</v>
      </c>
      <c r="C13" s="2" t="s">
        <v>13</v>
      </c>
      <c r="D13" s="2" t="s">
        <v>284</v>
      </c>
      <c r="E13" s="2">
        <v>12.52</v>
      </c>
      <c r="F13" s="2" t="s">
        <v>284</v>
      </c>
      <c r="G13" s="2">
        <v>12.55</v>
      </c>
      <c r="H13" s="2" t="s">
        <v>284</v>
      </c>
      <c r="I13" s="2">
        <v>12.72</v>
      </c>
      <c r="J13" s="2" t="s">
        <v>284</v>
      </c>
      <c r="K13" s="2">
        <v>11.12</v>
      </c>
      <c r="L13" s="2">
        <v>11.12</v>
      </c>
      <c r="M13" s="2" t="s">
        <v>284</v>
      </c>
      <c r="N13" s="2">
        <v>11.01</v>
      </c>
      <c r="O13" s="2">
        <v>11.01</v>
      </c>
      <c r="P13" s="2" t="s">
        <v>284</v>
      </c>
      <c r="Q13" s="13">
        <v>11.04</v>
      </c>
      <c r="R13" s="13">
        <v>11.04</v>
      </c>
    </row>
    <row r="14" spans="2:23" x14ac:dyDescent="0.2">
      <c r="B14" s="3" t="s">
        <v>3</v>
      </c>
      <c r="C14" s="2" t="s">
        <v>13</v>
      </c>
      <c r="D14" s="2" t="s">
        <v>285</v>
      </c>
      <c r="E14" s="2">
        <v>19.5</v>
      </c>
      <c r="F14" s="2" t="s">
        <v>184</v>
      </c>
      <c r="G14" s="2">
        <v>17.52</v>
      </c>
      <c r="H14" s="2" t="s">
        <v>72</v>
      </c>
      <c r="I14" s="2">
        <v>15.02</v>
      </c>
      <c r="J14" s="2" t="s">
        <v>184</v>
      </c>
      <c r="K14" s="2">
        <v>17.5</v>
      </c>
      <c r="L14" s="2">
        <v>17.5</v>
      </c>
      <c r="M14" s="13" t="s">
        <v>87</v>
      </c>
      <c r="N14" s="13">
        <v>16.5</v>
      </c>
      <c r="O14" s="13">
        <v>16.5</v>
      </c>
      <c r="P14" s="13" t="s">
        <v>306</v>
      </c>
      <c r="Q14" s="13">
        <v>15.5</v>
      </c>
      <c r="R14" s="13">
        <v>15.5</v>
      </c>
      <c r="W14" s="9"/>
    </row>
    <row r="15" spans="2:23" x14ac:dyDescent="0.2">
      <c r="B15" s="3" t="s">
        <v>7</v>
      </c>
      <c r="C15" s="2" t="s">
        <v>13</v>
      </c>
      <c r="D15" s="2" t="s">
        <v>286</v>
      </c>
      <c r="E15" s="2">
        <v>1.05</v>
      </c>
      <c r="F15" s="2" t="s">
        <v>291</v>
      </c>
      <c r="G15" s="2">
        <v>1.08</v>
      </c>
      <c r="H15" s="2" t="s">
        <v>186</v>
      </c>
      <c r="I15" s="2">
        <v>1.03</v>
      </c>
      <c r="J15" s="2" t="s">
        <v>187</v>
      </c>
      <c r="K15" s="2">
        <v>3.43</v>
      </c>
      <c r="L15" s="2">
        <v>3.43</v>
      </c>
      <c r="M15" s="13" t="s">
        <v>188</v>
      </c>
      <c r="N15" s="13">
        <v>3.7</v>
      </c>
      <c r="O15" s="13">
        <v>3.71</v>
      </c>
      <c r="P15" s="13" t="s">
        <v>307</v>
      </c>
      <c r="Q15" s="13">
        <v>3.92</v>
      </c>
      <c r="R15" s="13">
        <v>3.92</v>
      </c>
      <c r="W15" s="9"/>
    </row>
    <row r="16" spans="2:23" x14ac:dyDescent="0.2">
      <c r="B16" s="44" t="s">
        <v>8</v>
      </c>
      <c r="C16" s="13" t="s">
        <v>13</v>
      </c>
      <c r="D16" s="2" t="s">
        <v>192</v>
      </c>
      <c r="E16" s="13">
        <v>0.7</v>
      </c>
      <c r="F16" s="2" t="s">
        <v>190</v>
      </c>
      <c r="G16" s="13">
        <v>0.61</v>
      </c>
      <c r="H16" s="2" t="s">
        <v>116</v>
      </c>
      <c r="I16" s="2">
        <v>0.6</v>
      </c>
      <c r="J16" s="2" t="s">
        <v>190</v>
      </c>
      <c r="K16" s="2">
        <v>0.6</v>
      </c>
      <c r="L16" s="2">
        <v>0.6</v>
      </c>
      <c r="M16" s="13" t="s">
        <v>116</v>
      </c>
      <c r="N16" s="13">
        <v>0.6</v>
      </c>
      <c r="O16" s="13">
        <v>0.6</v>
      </c>
      <c r="P16" s="13" t="s">
        <v>116</v>
      </c>
      <c r="Q16" s="13">
        <v>0.6</v>
      </c>
      <c r="R16" s="13">
        <v>0.6</v>
      </c>
      <c r="W16" s="9"/>
    </row>
    <row r="17" spans="2:24" x14ac:dyDescent="0.2">
      <c r="B17" s="44" t="s">
        <v>194</v>
      </c>
      <c r="C17" s="13" t="s">
        <v>13</v>
      </c>
      <c r="D17" s="2" t="s">
        <v>298</v>
      </c>
      <c r="E17" s="13">
        <v>0.43</v>
      </c>
      <c r="F17" s="2" t="s">
        <v>299</v>
      </c>
      <c r="G17" s="13">
        <v>0.37</v>
      </c>
      <c r="H17" s="2" t="s">
        <v>300</v>
      </c>
      <c r="I17" s="13">
        <v>0.35</v>
      </c>
      <c r="J17" s="2" t="s">
        <v>301</v>
      </c>
      <c r="K17" s="2">
        <v>0.32</v>
      </c>
      <c r="L17" s="2">
        <v>0.32</v>
      </c>
      <c r="M17" s="13" t="s">
        <v>303</v>
      </c>
      <c r="N17" s="13">
        <v>0.32</v>
      </c>
      <c r="O17" s="13">
        <v>0.32</v>
      </c>
      <c r="P17" s="13" t="s">
        <v>308</v>
      </c>
      <c r="Q17" s="13">
        <v>0.32</v>
      </c>
      <c r="R17" s="13">
        <v>0.32</v>
      </c>
    </row>
    <row r="18" spans="2:24" x14ac:dyDescent="0.2">
      <c r="B18" s="44" t="s">
        <v>121</v>
      </c>
      <c r="C18" s="13" t="s">
        <v>13</v>
      </c>
      <c r="D18" s="2" t="s">
        <v>287</v>
      </c>
      <c r="E18" s="13">
        <v>0.15</v>
      </c>
      <c r="F18" s="2" t="s">
        <v>287</v>
      </c>
      <c r="G18" s="13">
        <v>0.15</v>
      </c>
      <c r="H18" s="2" t="s">
        <v>287</v>
      </c>
      <c r="I18" s="13">
        <v>0.16</v>
      </c>
      <c r="J18" s="2" t="s">
        <v>287</v>
      </c>
      <c r="K18" s="2">
        <v>0.15</v>
      </c>
      <c r="L18" s="2">
        <v>0.15</v>
      </c>
      <c r="M18" s="2" t="s">
        <v>287</v>
      </c>
      <c r="N18" s="2">
        <v>0.15</v>
      </c>
      <c r="O18" s="2">
        <v>0.15</v>
      </c>
      <c r="P18" s="2" t="s">
        <v>122</v>
      </c>
      <c r="Q18" s="13">
        <v>0.2</v>
      </c>
      <c r="R18" s="13">
        <v>0.2</v>
      </c>
    </row>
    <row r="19" spans="2:24" x14ac:dyDescent="0.2">
      <c r="B19" s="44" t="s">
        <v>124</v>
      </c>
      <c r="C19" s="13" t="s">
        <v>13</v>
      </c>
      <c r="D19" s="2" t="s">
        <v>125</v>
      </c>
      <c r="E19" s="13">
        <v>0.2</v>
      </c>
      <c r="F19" s="2" t="s">
        <v>125</v>
      </c>
      <c r="G19" s="13">
        <v>0.2</v>
      </c>
      <c r="H19" s="2" t="s">
        <v>125</v>
      </c>
      <c r="I19" s="13">
        <v>0.22</v>
      </c>
      <c r="J19" s="2" t="s">
        <v>195</v>
      </c>
      <c r="K19" s="13">
        <v>0.22</v>
      </c>
      <c r="L19" s="13">
        <v>0.22</v>
      </c>
      <c r="M19" s="13" t="s">
        <v>195</v>
      </c>
      <c r="N19" s="13">
        <v>0.22</v>
      </c>
      <c r="O19" s="13">
        <v>0.22</v>
      </c>
      <c r="P19" s="13" t="s">
        <v>195</v>
      </c>
      <c r="Q19" s="13">
        <v>0.23</v>
      </c>
      <c r="R19" s="13">
        <v>0.23</v>
      </c>
    </row>
    <row r="20" spans="2:24" x14ac:dyDescent="0.2">
      <c r="B20" s="3" t="s">
        <v>4</v>
      </c>
      <c r="C20" s="2" t="s">
        <v>13</v>
      </c>
      <c r="D20" s="13" t="s">
        <v>262</v>
      </c>
      <c r="E20" s="2">
        <v>3.22</v>
      </c>
      <c r="F20" s="13" t="s">
        <v>196</v>
      </c>
      <c r="G20" s="2">
        <v>3.68</v>
      </c>
      <c r="H20" s="13" t="s">
        <v>39</v>
      </c>
      <c r="I20" s="13">
        <v>4.43</v>
      </c>
      <c r="J20" s="13" t="s">
        <v>110</v>
      </c>
      <c r="K20" s="13">
        <v>5</v>
      </c>
      <c r="L20" s="13">
        <v>4.99</v>
      </c>
      <c r="M20" s="13" t="s">
        <v>111</v>
      </c>
      <c r="N20" s="13">
        <v>5.5</v>
      </c>
      <c r="O20" s="13">
        <v>5.49</v>
      </c>
      <c r="P20" s="13" t="s">
        <v>111</v>
      </c>
      <c r="Q20" s="13">
        <v>5.34</v>
      </c>
      <c r="R20" s="13">
        <v>5.34</v>
      </c>
    </row>
    <row r="21" spans="2:24" ht="15" x14ac:dyDescent="0.25">
      <c r="B21" s="44" t="s">
        <v>6</v>
      </c>
      <c r="C21" s="13" t="s">
        <v>13</v>
      </c>
      <c r="D21" s="13" t="s">
        <v>90</v>
      </c>
      <c r="E21" s="13">
        <v>0.84</v>
      </c>
      <c r="F21" s="13" t="s">
        <v>29</v>
      </c>
      <c r="G21" s="13">
        <v>0.77</v>
      </c>
      <c r="H21" s="13" t="s">
        <v>197</v>
      </c>
      <c r="I21" s="13">
        <v>0.59</v>
      </c>
      <c r="J21" s="13" t="s">
        <v>198</v>
      </c>
      <c r="K21" s="13">
        <v>0.73</v>
      </c>
      <c r="L21" s="13">
        <v>0.73</v>
      </c>
      <c r="M21" s="13" t="s">
        <v>199</v>
      </c>
      <c r="N21" s="13">
        <v>0.71</v>
      </c>
      <c r="O21" s="13">
        <v>0.71</v>
      </c>
      <c r="P21" s="13" t="s">
        <v>309</v>
      </c>
      <c r="Q21" s="13">
        <v>0.68</v>
      </c>
      <c r="R21" s="13">
        <v>0.68</v>
      </c>
      <c r="U21"/>
      <c r="X21"/>
    </row>
    <row r="22" spans="2:24" x14ac:dyDescent="0.2">
      <c r="B22" s="44" t="s">
        <v>101</v>
      </c>
      <c r="C22" s="13" t="s">
        <v>13</v>
      </c>
      <c r="D22" s="13" t="s">
        <v>288</v>
      </c>
      <c r="E22" s="13">
        <v>0.26</v>
      </c>
      <c r="F22" s="13" t="s">
        <v>203</v>
      </c>
      <c r="G22" s="13">
        <v>0.23</v>
      </c>
      <c r="H22" s="13" t="s">
        <v>102</v>
      </c>
      <c r="I22" s="13">
        <v>0.19</v>
      </c>
      <c r="J22" s="13" t="s">
        <v>103</v>
      </c>
      <c r="K22" s="13">
        <v>0.23</v>
      </c>
      <c r="L22" s="13">
        <v>0.23</v>
      </c>
      <c r="M22" s="13" t="s">
        <v>203</v>
      </c>
      <c r="N22" s="13">
        <v>0.21</v>
      </c>
      <c r="O22" s="13">
        <v>0.21</v>
      </c>
      <c r="P22" s="13" t="s">
        <v>105</v>
      </c>
      <c r="Q22" s="13">
        <v>0.19</v>
      </c>
      <c r="R22" s="13">
        <v>0.19</v>
      </c>
    </row>
    <row r="23" spans="2:24" x14ac:dyDescent="0.2">
      <c r="B23" s="44" t="s">
        <v>5</v>
      </c>
      <c r="C23" s="13" t="s">
        <v>13</v>
      </c>
      <c r="D23" s="13" t="s">
        <v>210</v>
      </c>
      <c r="E23" s="13">
        <v>1.06</v>
      </c>
      <c r="F23" s="13" t="s">
        <v>265</v>
      </c>
      <c r="G23" s="13">
        <v>0.97</v>
      </c>
      <c r="H23" s="13" t="s">
        <v>207</v>
      </c>
      <c r="I23" s="13">
        <v>0.73</v>
      </c>
      <c r="J23" s="13" t="s">
        <v>90</v>
      </c>
      <c r="K23" s="13">
        <v>0.84</v>
      </c>
      <c r="L23" s="13">
        <v>0.84</v>
      </c>
      <c r="M23" s="13" t="s">
        <v>208</v>
      </c>
      <c r="N23" s="13">
        <v>0.79</v>
      </c>
      <c r="O23" s="13">
        <v>0.79</v>
      </c>
      <c r="P23" s="13" t="s">
        <v>207</v>
      </c>
      <c r="Q23" s="13">
        <v>0.74</v>
      </c>
      <c r="R23" s="13">
        <v>0.74</v>
      </c>
    </row>
    <row r="24" spans="2:24" x14ac:dyDescent="0.2">
      <c r="B24" s="25" t="s">
        <v>9</v>
      </c>
      <c r="C24" s="26" t="s">
        <v>14</v>
      </c>
      <c r="D24" s="28">
        <v>0</v>
      </c>
      <c r="E24" s="26">
        <v>10</v>
      </c>
      <c r="F24" s="28">
        <v>0</v>
      </c>
      <c r="G24" s="26">
        <v>10</v>
      </c>
      <c r="H24" s="28">
        <v>0</v>
      </c>
      <c r="I24" s="26">
        <v>10</v>
      </c>
      <c r="J24" s="28">
        <v>0</v>
      </c>
      <c r="K24" s="26">
        <v>10</v>
      </c>
      <c r="L24" s="26">
        <v>10</v>
      </c>
      <c r="M24" s="28">
        <v>0</v>
      </c>
      <c r="N24" s="26">
        <v>10</v>
      </c>
      <c r="O24" s="26">
        <v>10</v>
      </c>
      <c r="P24" s="28">
        <v>0</v>
      </c>
      <c r="Q24" s="26">
        <v>10</v>
      </c>
      <c r="R24" s="26">
        <v>10</v>
      </c>
    </row>
    <row r="25" spans="2:24" x14ac:dyDescent="0.2">
      <c r="B25" s="25" t="s">
        <v>53</v>
      </c>
      <c r="C25" s="26" t="s">
        <v>14</v>
      </c>
      <c r="D25" s="28">
        <v>0</v>
      </c>
      <c r="E25" s="26">
        <v>3.5</v>
      </c>
      <c r="F25" s="28">
        <v>0</v>
      </c>
      <c r="G25" s="26">
        <v>3.5</v>
      </c>
      <c r="H25" s="28">
        <v>0</v>
      </c>
      <c r="I25" s="26">
        <v>3.5</v>
      </c>
      <c r="J25" s="28">
        <v>0</v>
      </c>
      <c r="K25" s="26">
        <v>3.5</v>
      </c>
      <c r="L25" s="26">
        <v>3.5</v>
      </c>
      <c r="M25" s="28">
        <v>0</v>
      </c>
      <c r="N25" s="26">
        <v>3.5</v>
      </c>
      <c r="O25" s="26">
        <v>3.5</v>
      </c>
      <c r="P25" s="28">
        <v>0</v>
      </c>
      <c r="Q25" s="26">
        <v>3.5</v>
      </c>
      <c r="R25" s="26">
        <v>3.5</v>
      </c>
    </row>
    <row r="26" spans="2:24" x14ac:dyDescent="0.2">
      <c r="B26" s="25" t="s">
        <v>73</v>
      </c>
      <c r="C26" s="26" t="s">
        <v>15</v>
      </c>
      <c r="D26" s="28">
        <v>0</v>
      </c>
      <c r="E26" s="26">
        <v>25</v>
      </c>
      <c r="F26" s="28">
        <v>0</v>
      </c>
      <c r="G26" s="26">
        <v>25</v>
      </c>
      <c r="H26" s="28">
        <v>0</v>
      </c>
      <c r="I26" s="26">
        <v>25</v>
      </c>
      <c r="J26" s="28">
        <v>0</v>
      </c>
      <c r="K26" s="26">
        <v>25</v>
      </c>
      <c r="L26" s="26">
        <v>25</v>
      </c>
      <c r="M26" s="28">
        <v>0</v>
      </c>
      <c r="N26" s="26">
        <v>25</v>
      </c>
      <c r="O26" s="26">
        <v>25</v>
      </c>
      <c r="P26" s="28">
        <v>0</v>
      </c>
      <c r="Q26" s="26">
        <v>25</v>
      </c>
      <c r="R26" s="26">
        <v>25</v>
      </c>
    </row>
    <row r="27" spans="2:24" x14ac:dyDescent="0.2">
      <c r="B27" s="25" t="s">
        <v>126</v>
      </c>
      <c r="C27" s="26" t="s">
        <v>15</v>
      </c>
      <c r="D27" s="28">
        <v>0</v>
      </c>
      <c r="E27" s="26">
        <v>3</v>
      </c>
      <c r="F27" s="28">
        <v>0</v>
      </c>
      <c r="G27" s="26">
        <v>3</v>
      </c>
      <c r="H27" s="28">
        <v>0</v>
      </c>
      <c r="I27" s="26">
        <v>3</v>
      </c>
      <c r="J27" s="28">
        <v>0</v>
      </c>
      <c r="K27" s="26">
        <v>3</v>
      </c>
      <c r="L27" s="26">
        <v>3</v>
      </c>
      <c r="M27" s="28">
        <v>0</v>
      </c>
      <c r="N27" s="26">
        <v>3</v>
      </c>
      <c r="O27" s="26">
        <v>3</v>
      </c>
      <c r="P27" s="28">
        <v>0</v>
      </c>
      <c r="Q27" s="26">
        <v>3</v>
      </c>
      <c r="R27" s="26">
        <v>3</v>
      </c>
    </row>
    <row r="28" spans="2:24" x14ac:dyDescent="0.2">
      <c r="B28" s="25" t="s">
        <v>74</v>
      </c>
      <c r="C28" s="26" t="s">
        <v>15</v>
      </c>
      <c r="D28" s="28">
        <v>0</v>
      </c>
      <c r="E28" s="26">
        <v>2</v>
      </c>
      <c r="F28" s="28">
        <v>0</v>
      </c>
      <c r="G28" s="26">
        <v>2</v>
      </c>
      <c r="H28" s="28">
        <v>0</v>
      </c>
      <c r="I28" s="26">
        <v>2</v>
      </c>
      <c r="J28" s="28">
        <v>0</v>
      </c>
      <c r="K28" s="26">
        <v>2</v>
      </c>
      <c r="L28" s="26">
        <v>2</v>
      </c>
      <c r="M28" s="28">
        <v>0</v>
      </c>
      <c r="N28" s="26">
        <v>2</v>
      </c>
      <c r="O28" s="26">
        <v>2</v>
      </c>
      <c r="P28" s="28">
        <v>0</v>
      </c>
      <c r="Q28" s="26">
        <v>2</v>
      </c>
      <c r="R28" s="26">
        <v>2</v>
      </c>
    </row>
    <row r="29" spans="2:24" x14ac:dyDescent="0.2">
      <c r="B29" s="25" t="s">
        <v>75</v>
      </c>
      <c r="C29" s="26" t="s">
        <v>15</v>
      </c>
      <c r="D29" s="28">
        <v>0</v>
      </c>
      <c r="E29" s="26">
        <v>6</v>
      </c>
      <c r="F29" s="28">
        <v>0</v>
      </c>
      <c r="G29" s="26">
        <v>6</v>
      </c>
      <c r="H29" s="28">
        <v>0</v>
      </c>
      <c r="I29" s="26">
        <v>6</v>
      </c>
      <c r="J29" s="28">
        <v>0</v>
      </c>
      <c r="K29" s="26">
        <v>6</v>
      </c>
      <c r="L29" s="26">
        <v>6</v>
      </c>
      <c r="M29" s="28">
        <v>0</v>
      </c>
      <c r="N29" s="26">
        <v>6</v>
      </c>
      <c r="O29" s="26">
        <v>6</v>
      </c>
      <c r="P29" s="28">
        <v>0</v>
      </c>
      <c r="Q29" s="26">
        <v>6</v>
      </c>
      <c r="R29" s="26">
        <v>6</v>
      </c>
    </row>
    <row r="30" spans="2:24" x14ac:dyDescent="0.2">
      <c r="B30" s="25" t="s">
        <v>42</v>
      </c>
      <c r="C30" s="26" t="s">
        <v>15</v>
      </c>
      <c r="D30" s="28">
        <v>0</v>
      </c>
      <c r="E30" s="26">
        <v>10</v>
      </c>
      <c r="F30" s="28">
        <v>0</v>
      </c>
      <c r="G30" s="26">
        <v>10</v>
      </c>
      <c r="H30" s="28">
        <v>0</v>
      </c>
      <c r="I30" s="26">
        <v>10</v>
      </c>
      <c r="J30" s="28">
        <v>0</v>
      </c>
      <c r="K30" s="26">
        <v>12</v>
      </c>
      <c r="L30" s="26">
        <v>12</v>
      </c>
      <c r="M30" s="28">
        <v>0</v>
      </c>
      <c r="N30" s="26">
        <v>12</v>
      </c>
      <c r="O30" s="26">
        <v>12</v>
      </c>
      <c r="P30" s="28">
        <v>0</v>
      </c>
      <c r="Q30" s="26">
        <v>12</v>
      </c>
      <c r="R30" s="26">
        <v>12</v>
      </c>
    </row>
    <row r="31" spans="2:24" x14ac:dyDescent="0.2">
      <c r="B31" s="25" t="s">
        <v>31</v>
      </c>
      <c r="C31" s="26" t="s">
        <v>15</v>
      </c>
      <c r="D31" s="28">
        <v>0</v>
      </c>
      <c r="E31" s="26">
        <v>400</v>
      </c>
      <c r="F31" s="28">
        <v>0</v>
      </c>
      <c r="G31" s="26">
        <v>400</v>
      </c>
      <c r="H31" s="28">
        <v>0</v>
      </c>
      <c r="I31" s="26">
        <v>400</v>
      </c>
      <c r="J31" s="28">
        <v>0</v>
      </c>
      <c r="K31" s="26">
        <v>400</v>
      </c>
      <c r="L31" s="26">
        <v>400</v>
      </c>
      <c r="M31" s="28">
        <v>0</v>
      </c>
      <c r="N31" s="26">
        <v>400</v>
      </c>
      <c r="O31" s="26">
        <v>400</v>
      </c>
      <c r="P31" s="28">
        <v>0</v>
      </c>
      <c r="Q31" s="26">
        <v>400</v>
      </c>
      <c r="R31" s="26">
        <v>400</v>
      </c>
    </row>
    <row r="32" spans="2:24" x14ac:dyDescent="0.2">
      <c r="B32" s="25" t="s">
        <v>127</v>
      </c>
      <c r="C32" s="26" t="s">
        <v>15</v>
      </c>
      <c r="D32" s="28">
        <v>0</v>
      </c>
      <c r="E32" s="26">
        <v>40</v>
      </c>
      <c r="F32" s="28">
        <v>0</v>
      </c>
      <c r="G32" s="26">
        <v>40</v>
      </c>
      <c r="H32" s="28">
        <v>0</v>
      </c>
      <c r="I32" s="26">
        <v>40</v>
      </c>
      <c r="J32" s="28">
        <v>0</v>
      </c>
      <c r="K32" s="26">
        <v>40</v>
      </c>
      <c r="L32" s="26">
        <v>40</v>
      </c>
      <c r="M32" s="28">
        <v>0</v>
      </c>
      <c r="N32" s="26">
        <v>40</v>
      </c>
      <c r="O32" s="26">
        <v>40</v>
      </c>
      <c r="P32" s="28">
        <v>0</v>
      </c>
      <c r="Q32" s="26">
        <v>40</v>
      </c>
      <c r="R32" s="26">
        <v>40</v>
      </c>
    </row>
    <row r="33" spans="2:18" ht="15" customHeight="1" x14ac:dyDescent="0.2">
      <c r="B33" s="25" t="s">
        <v>59</v>
      </c>
      <c r="C33" s="26" t="s">
        <v>15</v>
      </c>
      <c r="D33" s="28">
        <v>0</v>
      </c>
      <c r="E33" s="26">
        <v>5</v>
      </c>
      <c r="F33" s="28">
        <v>0</v>
      </c>
      <c r="G33" s="26">
        <v>5</v>
      </c>
      <c r="H33" s="28">
        <v>0</v>
      </c>
      <c r="I33" s="26">
        <v>5</v>
      </c>
      <c r="J33" s="28">
        <v>0</v>
      </c>
      <c r="K33" s="26">
        <v>5</v>
      </c>
      <c r="L33" s="26">
        <v>5</v>
      </c>
      <c r="M33" s="28">
        <v>0</v>
      </c>
      <c r="N33" s="26">
        <v>5</v>
      </c>
      <c r="O33" s="26">
        <v>5</v>
      </c>
      <c r="P33" s="28">
        <v>0</v>
      </c>
      <c r="Q33" s="26">
        <v>5</v>
      </c>
      <c r="R33" s="26">
        <v>5</v>
      </c>
    </row>
    <row r="34" spans="2:18" x14ac:dyDescent="0.2">
      <c r="B34" s="25" t="s">
        <v>16</v>
      </c>
      <c r="C34" s="26" t="s">
        <v>15</v>
      </c>
      <c r="D34" s="28">
        <v>0</v>
      </c>
      <c r="E34" s="26">
        <v>0.02</v>
      </c>
      <c r="F34" s="28">
        <v>0</v>
      </c>
      <c r="G34" s="26">
        <v>0.02</v>
      </c>
      <c r="H34" s="28">
        <v>0</v>
      </c>
      <c r="I34" s="26">
        <v>0.02</v>
      </c>
      <c r="J34" s="28">
        <v>0</v>
      </c>
      <c r="K34" s="26">
        <v>0.02</v>
      </c>
      <c r="L34" s="26">
        <v>0.02</v>
      </c>
      <c r="M34" s="28">
        <v>0</v>
      </c>
      <c r="N34" s="26">
        <v>0.02</v>
      </c>
      <c r="O34" s="26">
        <v>0.02</v>
      </c>
      <c r="P34" s="28">
        <v>0</v>
      </c>
      <c r="Q34" s="26">
        <v>0.02</v>
      </c>
      <c r="R34" s="26">
        <v>0.02</v>
      </c>
    </row>
    <row r="35" spans="2:18" ht="16.5" customHeight="1" x14ac:dyDescent="0.2">
      <c r="B35" s="25" t="s">
        <v>76</v>
      </c>
      <c r="C35" s="26" t="s">
        <v>15</v>
      </c>
      <c r="D35" s="28">
        <v>0</v>
      </c>
      <c r="E35" s="26">
        <v>1</v>
      </c>
      <c r="F35" s="28">
        <v>0</v>
      </c>
      <c r="G35" s="26">
        <v>1</v>
      </c>
      <c r="H35" s="28">
        <v>0</v>
      </c>
      <c r="I35" s="26">
        <v>1</v>
      </c>
      <c r="J35" s="28">
        <v>0</v>
      </c>
      <c r="K35" s="26">
        <v>1</v>
      </c>
      <c r="L35" s="26">
        <v>1</v>
      </c>
      <c r="M35" s="28">
        <v>0</v>
      </c>
      <c r="N35" s="26">
        <v>1</v>
      </c>
      <c r="O35" s="26">
        <v>1</v>
      </c>
      <c r="P35" s="28">
        <v>0</v>
      </c>
      <c r="Q35" s="26">
        <v>1</v>
      </c>
      <c r="R35" s="26">
        <v>1</v>
      </c>
    </row>
    <row r="36" spans="2:18" x14ac:dyDescent="0.2">
      <c r="B36" s="25" t="s">
        <v>77</v>
      </c>
      <c r="C36" s="26" t="s">
        <v>15</v>
      </c>
      <c r="D36" s="28">
        <v>0</v>
      </c>
      <c r="E36" s="26">
        <v>50</v>
      </c>
      <c r="F36" s="28">
        <v>0</v>
      </c>
      <c r="G36" s="26">
        <v>50</v>
      </c>
      <c r="H36" s="28">
        <v>0</v>
      </c>
      <c r="I36" s="26">
        <v>50</v>
      </c>
      <c r="J36" s="28">
        <v>0</v>
      </c>
      <c r="K36" s="26"/>
      <c r="L36" s="26"/>
      <c r="M36" s="28">
        <v>0</v>
      </c>
      <c r="N36" s="26"/>
      <c r="O36" s="26"/>
      <c r="P36" s="28">
        <v>0</v>
      </c>
      <c r="Q36" s="26"/>
      <c r="R36" s="26"/>
    </row>
    <row r="37" spans="2:18" ht="14.25" customHeight="1" x14ac:dyDescent="0.2">
      <c r="B37" s="25" t="s">
        <v>128</v>
      </c>
      <c r="C37" s="26" t="s">
        <v>15</v>
      </c>
      <c r="D37" s="28">
        <v>0</v>
      </c>
      <c r="E37" s="26">
        <v>0.1</v>
      </c>
      <c r="F37" s="28">
        <v>0</v>
      </c>
      <c r="G37" s="26">
        <v>0.1</v>
      </c>
      <c r="H37" s="28">
        <v>0</v>
      </c>
      <c r="I37" s="26">
        <v>0.1</v>
      </c>
      <c r="J37" s="28">
        <v>0</v>
      </c>
      <c r="K37" s="26">
        <v>0.1</v>
      </c>
      <c r="L37" s="26">
        <v>0.1</v>
      </c>
      <c r="M37" s="28">
        <v>0</v>
      </c>
      <c r="N37" s="26">
        <v>0.1</v>
      </c>
      <c r="O37" s="26">
        <v>0.1</v>
      </c>
      <c r="P37" s="28">
        <v>0</v>
      </c>
      <c r="Q37" s="26">
        <v>0.1</v>
      </c>
      <c r="R37" s="26">
        <v>0.1</v>
      </c>
    </row>
    <row r="38" spans="2:18" x14ac:dyDescent="0.2">
      <c r="B38" s="25" t="s">
        <v>63</v>
      </c>
      <c r="C38" s="26" t="s">
        <v>15</v>
      </c>
      <c r="D38" s="28">
        <v>0</v>
      </c>
      <c r="E38" s="26">
        <v>50</v>
      </c>
      <c r="F38" s="28">
        <v>0</v>
      </c>
      <c r="G38" s="26">
        <v>50</v>
      </c>
      <c r="H38" s="28">
        <v>0</v>
      </c>
      <c r="I38" s="26">
        <v>50</v>
      </c>
      <c r="J38" s="28">
        <v>0</v>
      </c>
      <c r="K38" s="26">
        <v>60</v>
      </c>
      <c r="L38" s="26">
        <v>60</v>
      </c>
      <c r="M38" s="28">
        <v>0</v>
      </c>
      <c r="N38" s="26">
        <v>60</v>
      </c>
      <c r="O38" s="26">
        <v>60</v>
      </c>
      <c r="P38" s="28">
        <v>0</v>
      </c>
      <c r="Q38" s="26">
        <v>60</v>
      </c>
      <c r="R38" s="26">
        <v>60</v>
      </c>
    </row>
    <row r="39" spans="2:18" x14ac:dyDescent="0.2">
      <c r="B39" s="25" t="s">
        <v>64</v>
      </c>
      <c r="C39" s="26" t="s">
        <v>15</v>
      </c>
      <c r="D39" s="28">
        <v>0</v>
      </c>
      <c r="E39" s="26">
        <v>8</v>
      </c>
      <c r="F39" s="28">
        <v>0</v>
      </c>
      <c r="G39" s="26">
        <v>8</v>
      </c>
      <c r="H39" s="28">
        <v>0</v>
      </c>
      <c r="I39" s="26">
        <v>8</v>
      </c>
      <c r="J39" s="28">
        <v>0</v>
      </c>
      <c r="K39" s="26">
        <v>8</v>
      </c>
      <c r="L39" s="26">
        <v>8</v>
      </c>
      <c r="M39" s="28">
        <v>0</v>
      </c>
      <c r="N39" s="26">
        <v>8</v>
      </c>
      <c r="O39" s="26">
        <v>8</v>
      </c>
      <c r="P39" s="28">
        <v>0</v>
      </c>
      <c r="Q39" s="26">
        <v>8</v>
      </c>
      <c r="R39" s="26">
        <v>8</v>
      </c>
    </row>
    <row r="40" spans="2:18" hidden="1" x14ac:dyDescent="0.2">
      <c r="B40" s="25" t="s">
        <v>150</v>
      </c>
      <c r="C40" s="26" t="s">
        <v>15</v>
      </c>
      <c r="D40" s="28">
        <v>0</v>
      </c>
      <c r="E40" s="26"/>
      <c r="F40" s="28">
        <v>0</v>
      </c>
      <c r="G40" s="26"/>
      <c r="H40" s="28">
        <v>0</v>
      </c>
      <c r="I40" s="26"/>
      <c r="J40" s="28">
        <v>0</v>
      </c>
      <c r="K40" s="26"/>
      <c r="L40" s="26"/>
      <c r="M40" s="28">
        <v>0</v>
      </c>
      <c r="N40" s="26"/>
      <c r="O40" s="26"/>
      <c r="P40" s="28">
        <v>0</v>
      </c>
      <c r="Q40" s="26"/>
      <c r="R40" s="26"/>
    </row>
    <row r="41" spans="2:18" x14ac:dyDescent="0.2">
      <c r="B41" s="25" t="s">
        <v>65</v>
      </c>
      <c r="C41" s="26" t="s">
        <v>15</v>
      </c>
      <c r="D41" s="28">
        <v>0</v>
      </c>
      <c r="E41" s="26">
        <v>80</v>
      </c>
      <c r="F41" s="28">
        <v>0</v>
      </c>
      <c r="G41" s="26">
        <v>80</v>
      </c>
      <c r="H41" s="28">
        <v>0</v>
      </c>
      <c r="I41" s="26">
        <v>80</v>
      </c>
      <c r="J41" s="28">
        <v>0</v>
      </c>
      <c r="K41" s="26">
        <v>80</v>
      </c>
      <c r="L41" s="26">
        <v>80</v>
      </c>
      <c r="M41" s="28">
        <v>0</v>
      </c>
      <c r="N41" s="26">
        <v>80</v>
      </c>
      <c r="O41" s="26">
        <v>80</v>
      </c>
      <c r="P41" s="28">
        <v>0</v>
      </c>
      <c r="Q41" s="26">
        <v>80</v>
      </c>
      <c r="R41" s="26">
        <v>80</v>
      </c>
    </row>
    <row r="42" spans="2:18" hidden="1" x14ac:dyDescent="0.2">
      <c r="B42" s="25" t="s">
        <v>151</v>
      </c>
      <c r="C42" s="26" t="s">
        <v>15</v>
      </c>
      <c r="D42" s="28">
        <v>0</v>
      </c>
      <c r="E42" s="26"/>
      <c r="F42" s="28">
        <v>0</v>
      </c>
      <c r="G42" s="26"/>
      <c r="H42" s="28">
        <v>0</v>
      </c>
      <c r="I42" s="26"/>
      <c r="J42" s="28">
        <v>0</v>
      </c>
      <c r="K42" s="26"/>
      <c r="L42" s="26"/>
      <c r="M42" s="28">
        <v>0</v>
      </c>
      <c r="N42" s="26"/>
      <c r="O42" s="26"/>
      <c r="P42" s="28">
        <v>0</v>
      </c>
      <c r="Q42" s="26"/>
      <c r="R42" s="26"/>
    </row>
    <row r="43" spans="2:18" x14ac:dyDescent="0.2">
      <c r="B43" s="25" t="s">
        <v>66</v>
      </c>
      <c r="C43" s="26" t="s">
        <v>15</v>
      </c>
      <c r="D43" s="28">
        <v>0</v>
      </c>
      <c r="E43" s="26">
        <v>100</v>
      </c>
      <c r="F43" s="28">
        <v>0</v>
      </c>
      <c r="G43" s="26">
        <v>100</v>
      </c>
      <c r="H43" s="28">
        <v>0</v>
      </c>
      <c r="I43" s="26">
        <v>100</v>
      </c>
      <c r="J43" s="28">
        <v>0</v>
      </c>
      <c r="K43" s="26">
        <v>100</v>
      </c>
      <c r="L43" s="26">
        <v>100</v>
      </c>
      <c r="M43" s="28">
        <v>0</v>
      </c>
      <c r="N43" s="26">
        <v>100</v>
      </c>
      <c r="O43" s="26">
        <v>100</v>
      </c>
      <c r="P43" s="28">
        <v>0</v>
      </c>
      <c r="Q43" s="26">
        <v>100</v>
      </c>
      <c r="R43" s="26">
        <v>100</v>
      </c>
    </row>
    <row r="44" spans="2:18" hidden="1" x14ac:dyDescent="0.2">
      <c r="B44" s="25" t="s">
        <v>152</v>
      </c>
      <c r="C44" s="26" t="s">
        <v>15</v>
      </c>
      <c r="D44" s="28">
        <v>0</v>
      </c>
      <c r="E44" s="26"/>
      <c r="F44" s="28">
        <v>0</v>
      </c>
      <c r="G44" s="26"/>
      <c r="H44" s="28">
        <v>0</v>
      </c>
      <c r="I44" s="26"/>
      <c r="J44" s="28">
        <v>0</v>
      </c>
      <c r="K44" s="26"/>
      <c r="L44" s="26"/>
      <c r="M44" s="28">
        <v>0</v>
      </c>
      <c r="N44" s="26"/>
      <c r="O44" s="26"/>
      <c r="P44" s="28">
        <v>0</v>
      </c>
      <c r="Q44" s="26"/>
      <c r="R44" s="26"/>
    </row>
    <row r="45" spans="2:18" x14ac:dyDescent="0.2">
      <c r="B45" s="25" t="s">
        <v>10</v>
      </c>
      <c r="C45" s="26" t="s">
        <v>15</v>
      </c>
      <c r="D45" s="28">
        <v>0</v>
      </c>
      <c r="E45" s="26">
        <v>0.2</v>
      </c>
      <c r="F45" s="28">
        <v>0</v>
      </c>
      <c r="G45" s="26">
        <v>0.2</v>
      </c>
      <c r="H45" s="28">
        <v>0</v>
      </c>
      <c r="I45" s="26">
        <v>0.2</v>
      </c>
      <c r="J45" s="28">
        <v>0</v>
      </c>
      <c r="K45" s="26">
        <v>0.2</v>
      </c>
      <c r="L45" s="26">
        <v>0.2</v>
      </c>
      <c r="M45" s="28">
        <v>0</v>
      </c>
      <c r="N45" s="26">
        <v>0.2</v>
      </c>
      <c r="O45" s="26">
        <v>0.2</v>
      </c>
      <c r="P45" s="28">
        <v>0</v>
      </c>
      <c r="Q45" s="26">
        <v>0.2</v>
      </c>
      <c r="R45" s="26">
        <v>0.2</v>
      </c>
    </row>
    <row r="46" spans="2:18" x14ac:dyDescent="0.2">
      <c r="B46" s="25" t="s">
        <v>11</v>
      </c>
      <c r="C46" s="26" t="s">
        <v>15</v>
      </c>
      <c r="D46" s="28">
        <v>0</v>
      </c>
      <c r="E46" s="26">
        <v>1</v>
      </c>
      <c r="F46" s="28">
        <v>0</v>
      </c>
      <c r="G46" s="26">
        <v>1</v>
      </c>
      <c r="H46" s="28">
        <v>0</v>
      </c>
      <c r="I46" s="26">
        <v>1</v>
      </c>
      <c r="J46" s="28">
        <v>0</v>
      </c>
      <c r="K46" s="26">
        <v>1</v>
      </c>
      <c r="L46" s="26">
        <v>1</v>
      </c>
      <c r="M46" s="28">
        <v>0</v>
      </c>
      <c r="N46" s="26">
        <v>1</v>
      </c>
      <c r="O46" s="26">
        <v>1</v>
      </c>
      <c r="P46" s="28">
        <v>0</v>
      </c>
      <c r="Q46" s="26">
        <v>1</v>
      </c>
      <c r="R46" s="26">
        <v>1</v>
      </c>
    </row>
    <row r="47" spans="2:18" x14ac:dyDescent="0.2">
      <c r="B47" s="25" t="s">
        <v>12</v>
      </c>
      <c r="C47" s="26" t="s">
        <v>15</v>
      </c>
      <c r="D47" s="28">
        <v>0</v>
      </c>
      <c r="E47" s="26">
        <v>0.5</v>
      </c>
      <c r="F47" s="28">
        <v>0</v>
      </c>
      <c r="G47" s="26">
        <v>0.5</v>
      </c>
      <c r="H47" s="28">
        <v>0</v>
      </c>
      <c r="I47" s="26">
        <v>0.5</v>
      </c>
      <c r="J47" s="28">
        <v>0</v>
      </c>
      <c r="K47" s="26">
        <v>0.3</v>
      </c>
      <c r="L47" s="26">
        <v>0.3</v>
      </c>
      <c r="M47" s="28">
        <v>0</v>
      </c>
      <c r="N47" s="26">
        <v>0.3</v>
      </c>
      <c r="O47" s="26">
        <v>0.3</v>
      </c>
      <c r="P47" s="28">
        <v>0</v>
      </c>
      <c r="Q47" s="26">
        <v>0.3</v>
      </c>
      <c r="R47" s="26">
        <v>0.3</v>
      </c>
    </row>
    <row r="48" spans="2:18" hidden="1" x14ac:dyDescent="0.2">
      <c r="B48" s="25" t="s">
        <v>153</v>
      </c>
      <c r="C48" s="26" t="s">
        <v>15</v>
      </c>
      <c r="D48" s="28">
        <v>0</v>
      </c>
      <c r="E48" s="26"/>
      <c r="F48" s="28">
        <v>0</v>
      </c>
      <c r="G48" s="26"/>
      <c r="H48" s="28">
        <v>0</v>
      </c>
      <c r="I48" s="26"/>
      <c r="J48" s="28">
        <v>0</v>
      </c>
      <c r="K48" s="28"/>
      <c r="L48" s="28"/>
      <c r="M48" s="28">
        <v>0</v>
      </c>
      <c r="N48" s="28"/>
      <c r="O48" s="28"/>
      <c r="P48" s="28">
        <v>0</v>
      </c>
      <c r="Q48" s="28"/>
      <c r="R48" s="28"/>
    </row>
    <row r="49" spans="2:18" x14ac:dyDescent="0.2">
      <c r="B49" s="25" t="s">
        <v>154</v>
      </c>
      <c r="C49" s="26" t="s">
        <v>13</v>
      </c>
      <c r="D49" s="28"/>
      <c r="E49" s="26">
        <v>1.12E-2</v>
      </c>
      <c r="F49" s="28"/>
      <c r="G49" s="26">
        <v>1.12E-2</v>
      </c>
      <c r="H49" s="28"/>
      <c r="I49" s="26">
        <v>1.12E-2</v>
      </c>
      <c r="J49" s="28"/>
      <c r="K49" s="28"/>
      <c r="L49" s="28"/>
      <c r="M49" s="28"/>
      <c r="N49" s="28"/>
      <c r="O49" s="28"/>
      <c r="P49" s="28"/>
      <c r="Q49" s="26">
        <v>2.92E-2</v>
      </c>
      <c r="R49" s="26">
        <v>2.92E-2</v>
      </c>
    </row>
    <row r="50" spans="2:18" x14ac:dyDescent="0.2">
      <c r="B50" s="25" t="s">
        <v>418</v>
      </c>
      <c r="C50" s="26" t="s">
        <v>753</v>
      </c>
      <c r="D50" s="28">
        <v>0</v>
      </c>
      <c r="E50" s="26">
        <v>100</v>
      </c>
      <c r="F50" s="28">
        <v>0</v>
      </c>
      <c r="G50" s="26">
        <v>100</v>
      </c>
      <c r="H50" s="28">
        <v>0</v>
      </c>
      <c r="I50" s="26">
        <v>100</v>
      </c>
      <c r="J50" s="28">
        <v>0</v>
      </c>
      <c r="K50" s="28"/>
      <c r="L50" s="28"/>
      <c r="M50" s="28">
        <v>0</v>
      </c>
      <c r="N50" s="28"/>
      <c r="O50" s="28"/>
      <c r="P50" s="28">
        <v>0</v>
      </c>
      <c r="Q50" s="28"/>
      <c r="R50" s="28"/>
    </row>
    <row r="51" spans="2:18" x14ac:dyDescent="0.2">
      <c r="B51" s="25" t="s">
        <v>676</v>
      </c>
      <c r="C51" s="26" t="s">
        <v>753</v>
      </c>
      <c r="D51" s="28">
        <v>0</v>
      </c>
      <c r="E51" s="26">
        <v>50</v>
      </c>
      <c r="F51" s="28">
        <v>0</v>
      </c>
      <c r="G51" s="26">
        <v>50</v>
      </c>
      <c r="H51" s="28">
        <v>0</v>
      </c>
      <c r="I51" s="26">
        <v>50</v>
      </c>
      <c r="J51" s="28">
        <v>0</v>
      </c>
      <c r="K51" s="26">
        <v>25</v>
      </c>
      <c r="L51" s="26">
        <v>25</v>
      </c>
      <c r="M51" s="28">
        <v>0</v>
      </c>
      <c r="N51" s="26">
        <v>25</v>
      </c>
      <c r="O51" s="26">
        <v>25</v>
      </c>
      <c r="P51" s="28">
        <v>0</v>
      </c>
      <c r="Q51" s="26">
        <v>25</v>
      </c>
      <c r="R51" s="26">
        <v>25</v>
      </c>
    </row>
    <row r="52" spans="2:18" hidden="1" x14ac:dyDescent="0.2">
      <c r="B52" s="32" t="s">
        <v>312</v>
      </c>
      <c r="C52" s="26" t="s">
        <v>753</v>
      </c>
      <c r="D52" s="28">
        <v>0</v>
      </c>
      <c r="E52" s="26"/>
      <c r="F52" s="28">
        <v>0</v>
      </c>
      <c r="G52" s="26"/>
      <c r="H52" s="28">
        <v>0</v>
      </c>
      <c r="I52" s="26"/>
      <c r="J52" s="28">
        <v>0</v>
      </c>
      <c r="K52" s="28"/>
      <c r="L52" s="28"/>
      <c r="M52" s="28">
        <v>0</v>
      </c>
      <c r="N52" s="28"/>
      <c r="O52" s="28"/>
      <c r="P52" s="28">
        <v>0</v>
      </c>
      <c r="Q52" s="28"/>
      <c r="R52" s="28"/>
    </row>
    <row r="53" spans="2:18" hidden="1" x14ac:dyDescent="0.2">
      <c r="B53" s="32" t="s">
        <v>310</v>
      </c>
      <c r="C53" s="26" t="s">
        <v>753</v>
      </c>
      <c r="D53" s="28">
        <v>0</v>
      </c>
      <c r="E53" s="26"/>
      <c r="F53" s="28">
        <v>0</v>
      </c>
      <c r="G53" s="26"/>
      <c r="H53" s="28">
        <v>0</v>
      </c>
      <c r="I53" s="26"/>
      <c r="J53" s="28">
        <v>0</v>
      </c>
      <c r="K53" s="28"/>
      <c r="L53" s="28"/>
      <c r="M53" s="28">
        <v>0</v>
      </c>
      <c r="N53" s="28"/>
      <c r="O53" s="28"/>
      <c r="P53" s="28">
        <v>0</v>
      </c>
      <c r="Q53" s="28"/>
      <c r="R53" s="28"/>
    </row>
    <row r="54" spans="2:18" hidden="1" x14ac:dyDescent="0.2">
      <c r="B54" s="32" t="s">
        <v>311</v>
      </c>
      <c r="C54" s="26" t="s">
        <v>753</v>
      </c>
      <c r="D54" s="28">
        <v>0</v>
      </c>
      <c r="E54" s="26"/>
      <c r="F54" s="28">
        <v>0</v>
      </c>
      <c r="G54" s="26"/>
      <c r="H54" s="28">
        <v>0</v>
      </c>
      <c r="I54" s="26"/>
      <c r="J54" s="28">
        <v>0</v>
      </c>
      <c r="K54" s="28"/>
      <c r="L54" s="28"/>
      <c r="M54" s="28">
        <v>0</v>
      </c>
      <c r="N54" s="28"/>
      <c r="O54" s="28"/>
      <c r="P54" s="28">
        <v>0</v>
      </c>
      <c r="Q54" s="28"/>
      <c r="R54" s="28"/>
    </row>
    <row r="55" spans="2:18" x14ac:dyDescent="0.2">
      <c r="B55" s="32" t="s">
        <v>650</v>
      </c>
      <c r="C55" s="26" t="s">
        <v>753</v>
      </c>
      <c r="D55" s="28">
        <v>0</v>
      </c>
      <c r="E55" s="26">
        <v>500</v>
      </c>
      <c r="F55" s="28">
        <v>0</v>
      </c>
      <c r="G55" s="26">
        <v>500</v>
      </c>
      <c r="H55" s="28">
        <v>0</v>
      </c>
      <c r="I55" s="26">
        <v>500</v>
      </c>
      <c r="J55" s="28">
        <v>0</v>
      </c>
      <c r="K55" s="28"/>
      <c r="L55" s="28"/>
      <c r="M55" s="28">
        <v>0</v>
      </c>
      <c r="N55" s="28"/>
      <c r="O55" s="28"/>
      <c r="P55" s="28">
        <v>0</v>
      </c>
      <c r="Q55" s="26">
        <v>1300</v>
      </c>
      <c r="R55" s="26">
        <v>1300</v>
      </c>
    </row>
    <row r="56" spans="2:18" x14ac:dyDescent="0.2">
      <c r="B56" s="32" t="s">
        <v>662</v>
      </c>
      <c r="C56" s="26" t="s">
        <v>753</v>
      </c>
      <c r="D56" s="28">
        <v>0</v>
      </c>
      <c r="E56" s="26">
        <v>50</v>
      </c>
      <c r="F56" s="28">
        <v>0</v>
      </c>
      <c r="G56" s="26">
        <v>50</v>
      </c>
      <c r="H56" s="28">
        <v>0</v>
      </c>
      <c r="I56" s="26">
        <v>50</v>
      </c>
      <c r="J56" s="28">
        <v>0</v>
      </c>
      <c r="K56" s="26">
        <v>50</v>
      </c>
      <c r="L56" s="26">
        <v>50</v>
      </c>
      <c r="M56" s="28">
        <v>0</v>
      </c>
      <c r="N56" s="26">
        <v>50</v>
      </c>
      <c r="O56" s="26">
        <v>50</v>
      </c>
      <c r="P56" s="28">
        <v>0</v>
      </c>
      <c r="Q56" s="26">
        <v>50</v>
      </c>
      <c r="R56" s="26">
        <v>50</v>
      </c>
    </row>
    <row r="57" spans="2:18" x14ac:dyDescent="0.2">
      <c r="B57" s="32" t="s">
        <v>647</v>
      </c>
      <c r="C57" s="26" t="s">
        <v>753</v>
      </c>
      <c r="D57" s="28">
        <v>0</v>
      </c>
      <c r="E57" s="26">
        <v>2000</v>
      </c>
      <c r="F57" s="28">
        <v>0</v>
      </c>
      <c r="G57" s="26">
        <v>2000</v>
      </c>
      <c r="H57" s="28">
        <v>0</v>
      </c>
      <c r="I57" s="26">
        <v>2000</v>
      </c>
      <c r="J57" s="28">
        <v>0</v>
      </c>
      <c r="K57" s="26">
        <v>2000</v>
      </c>
      <c r="L57" s="26">
        <v>2000</v>
      </c>
      <c r="M57" s="28">
        <v>0</v>
      </c>
      <c r="N57" s="26">
        <v>2000</v>
      </c>
      <c r="O57" s="26">
        <v>2000</v>
      </c>
      <c r="P57" s="28">
        <v>0</v>
      </c>
      <c r="Q57" s="26">
        <v>2000</v>
      </c>
      <c r="R57" s="26">
        <v>2000</v>
      </c>
    </row>
    <row r="58" spans="2:18" x14ac:dyDescent="0.2">
      <c r="B58" s="32" t="s">
        <v>666</v>
      </c>
      <c r="C58" s="26" t="s">
        <v>753</v>
      </c>
      <c r="D58" s="28">
        <v>0</v>
      </c>
      <c r="E58" s="26">
        <v>1500</v>
      </c>
      <c r="F58" s="28">
        <v>0</v>
      </c>
      <c r="G58" s="26">
        <v>1500</v>
      </c>
      <c r="H58" s="28">
        <v>0</v>
      </c>
      <c r="I58" s="26">
        <v>1500</v>
      </c>
      <c r="J58" s="28">
        <v>0</v>
      </c>
      <c r="K58" s="28"/>
      <c r="L58" s="28"/>
      <c r="M58" s="28">
        <v>0</v>
      </c>
      <c r="N58" s="28"/>
      <c r="O58" s="28"/>
      <c r="P58" s="28">
        <v>0</v>
      </c>
      <c r="Q58" s="28"/>
      <c r="R58" s="28"/>
    </row>
    <row r="59" spans="2:18" x14ac:dyDescent="0.2">
      <c r="B59" s="32" t="s">
        <v>403</v>
      </c>
      <c r="C59" s="26" t="s">
        <v>753</v>
      </c>
      <c r="D59" s="28">
        <v>0</v>
      </c>
      <c r="E59" s="28"/>
      <c r="F59" s="28">
        <v>0</v>
      </c>
      <c r="G59" s="28"/>
      <c r="H59" s="28">
        <v>0</v>
      </c>
      <c r="I59" s="28"/>
      <c r="J59" s="28">
        <v>0</v>
      </c>
      <c r="K59" s="28"/>
      <c r="L59" s="26">
        <v>20</v>
      </c>
      <c r="M59" s="28">
        <v>0</v>
      </c>
      <c r="N59" s="26"/>
      <c r="O59" s="26">
        <v>20</v>
      </c>
      <c r="P59" s="28">
        <v>0</v>
      </c>
      <c r="Q59" s="28"/>
      <c r="R59" s="26">
        <v>20</v>
      </c>
    </row>
    <row r="60" spans="2:18" x14ac:dyDescent="0.2">
      <c r="B60" s="32" t="s">
        <v>404</v>
      </c>
      <c r="C60" s="26" t="s">
        <v>753</v>
      </c>
      <c r="D60" s="28">
        <v>0</v>
      </c>
      <c r="E60" s="28"/>
      <c r="F60" s="28">
        <v>0</v>
      </c>
      <c r="G60" s="28"/>
      <c r="H60" s="28">
        <v>0</v>
      </c>
      <c r="I60" s="28"/>
      <c r="J60" s="28">
        <v>0</v>
      </c>
      <c r="K60" s="28"/>
      <c r="L60" s="26">
        <v>30</v>
      </c>
      <c r="M60" s="28">
        <v>0</v>
      </c>
      <c r="N60" s="26"/>
      <c r="O60" s="26">
        <v>30</v>
      </c>
      <c r="P60" s="28">
        <v>0</v>
      </c>
      <c r="Q60" s="28"/>
      <c r="R60" s="26">
        <v>30</v>
      </c>
    </row>
    <row r="61" spans="2:18" hidden="1" x14ac:dyDescent="0.2">
      <c r="B61" s="208" t="s">
        <v>34</v>
      </c>
      <c r="C61" s="209"/>
      <c r="D61" s="240" t="s">
        <v>40</v>
      </c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</row>
    <row r="62" spans="2:18" ht="39.75" customHeight="1" x14ac:dyDescent="0.2">
      <c r="B62" s="275" t="s">
        <v>237</v>
      </c>
      <c r="C62" s="276"/>
      <c r="D62" s="246">
        <f>свод!K33</f>
        <v>1050</v>
      </c>
      <c r="E62" s="247"/>
      <c r="F62" s="246">
        <f>свод!K34</f>
        <v>923</v>
      </c>
      <c r="G62" s="247"/>
      <c r="H62" s="246">
        <f>свод!K35</f>
        <v>755</v>
      </c>
      <c r="I62" s="247"/>
      <c r="J62" s="246">
        <f>свод!K36</f>
        <v>905</v>
      </c>
      <c r="K62" s="247"/>
      <c r="L62" s="117">
        <f>свод!K37</f>
        <v>909</v>
      </c>
      <c r="M62" s="246">
        <f>свод!K38</f>
        <v>831</v>
      </c>
      <c r="N62" s="247"/>
      <c r="O62" s="117">
        <f>свод!K39</f>
        <v>834</v>
      </c>
      <c r="P62" s="246">
        <f>свод!K40</f>
        <v>793</v>
      </c>
      <c r="Q62" s="247"/>
      <c r="R62" s="117">
        <f>свод!K41</f>
        <v>796</v>
      </c>
    </row>
    <row r="63" spans="2:18" s="5" customFormat="1" ht="18" x14ac:dyDescent="0.25">
      <c r="B63" s="10" t="s">
        <v>25</v>
      </c>
      <c r="C63" s="17"/>
      <c r="D63" s="17"/>
      <c r="E63" s="17"/>
      <c r="F63" s="17"/>
      <c r="G63" s="17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2:18" ht="15.75" x14ac:dyDescent="0.25">
      <c r="B64" s="10" t="s">
        <v>26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2:18" ht="15.75" hidden="1" x14ac:dyDescent="0.25">
      <c r="B65" s="10" t="s">
        <v>28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2:18" ht="15.75" x14ac:dyDescent="0.25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2:18" ht="15.75" x14ac:dyDescent="0.2">
      <c r="B67" s="238" t="s">
        <v>691</v>
      </c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</row>
    <row r="68" spans="2:18" ht="15.75" x14ac:dyDescent="0.2"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</row>
    <row r="69" spans="2:18" ht="15" customHeight="1" x14ac:dyDescent="0.2">
      <c r="B69" s="238" t="s">
        <v>692</v>
      </c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</row>
    <row r="70" spans="2:18" ht="15.75" x14ac:dyDescent="0.2"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</row>
    <row r="71" spans="2:18" ht="15" customHeight="1" x14ac:dyDescent="0.2">
      <c r="B71" s="238" t="s">
        <v>693</v>
      </c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</row>
    <row r="72" spans="2:18" ht="15.75" x14ac:dyDescent="0.2"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</row>
    <row r="73" spans="2:18" ht="15" customHeight="1" x14ac:dyDescent="0.2">
      <c r="B73" s="238" t="s">
        <v>694</v>
      </c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</row>
    <row r="74" spans="2:18" ht="15.75" x14ac:dyDescent="0.2">
      <c r="B74" s="278" t="s">
        <v>695</v>
      </c>
      <c r="C74" s="278"/>
      <c r="D74" s="278"/>
      <c r="E74" s="278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</row>
    <row r="75" spans="2:18" ht="15.75" x14ac:dyDescent="0.2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</row>
    <row r="76" spans="2:18" ht="15" customHeight="1" x14ac:dyDescent="0.2">
      <c r="B76" s="238" t="s">
        <v>696</v>
      </c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</row>
    <row r="77" spans="2:18" ht="15" customHeight="1" x14ac:dyDescent="0.2">
      <c r="B77" s="277" t="s">
        <v>697</v>
      </c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</row>
    <row r="78" spans="2:18" ht="15.75" x14ac:dyDescent="0.2"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</row>
    <row r="79" spans="2:18" ht="15" customHeight="1" x14ac:dyDescent="0.2">
      <c r="B79" s="238" t="s">
        <v>698</v>
      </c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</row>
    <row r="80" spans="2:18" ht="15" customHeight="1" x14ac:dyDescent="0.2">
      <c r="B80" s="238" t="s">
        <v>699</v>
      </c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</row>
  </sheetData>
  <mergeCells count="33">
    <mergeCell ref="B62:C62"/>
    <mergeCell ref="D62:E62"/>
    <mergeCell ref="B77:R77"/>
    <mergeCell ref="B76:R76"/>
    <mergeCell ref="B79:R79"/>
    <mergeCell ref="B74:R74"/>
    <mergeCell ref="B73:R73"/>
    <mergeCell ref="M62:N62"/>
    <mergeCell ref="P62:Q62"/>
    <mergeCell ref="F62:G62"/>
    <mergeCell ref="H62:I62"/>
    <mergeCell ref="J62:K62"/>
    <mergeCell ref="B1:R1"/>
    <mergeCell ref="B2:R2"/>
    <mergeCell ref="B3:R3"/>
    <mergeCell ref="B4:R4"/>
    <mergeCell ref="B5:R5"/>
    <mergeCell ref="B80:R80"/>
    <mergeCell ref="B61:C61"/>
    <mergeCell ref="D61:R61"/>
    <mergeCell ref="B6:R6"/>
    <mergeCell ref="B7:R7"/>
    <mergeCell ref="B8:B10"/>
    <mergeCell ref="C8:C10"/>
    <mergeCell ref="H8:I8"/>
    <mergeCell ref="J8:L8"/>
    <mergeCell ref="D8:E8"/>
    <mergeCell ref="F8:G8"/>
    <mergeCell ref="M8:O8"/>
    <mergeCell ref="P8:R8"/>
    <mergeCell ref="B71:R71"/>
    <mergeCell ref="B69:R69"/>
    <mergeCell ref="B67:R67"/>
  </mergeCells>
  <phoneticPr fontId="27" type="noConversion"/>
  <hyperlinks>
    <hyperlink ref="B5" r:id="rId1" xr:uid="{00000000-0004-0000-0500-000000000000}"/>
  </hyperlinks>
  <pageMargins left="0.59055118110236227" right="0.19685039370078741" top="0.19685039370078741" bottom="0.19685039370078741" header="0" footer="0"/>
  <pageSetup paperSize="9" scale="4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78"/>
  <sheetViews>
    <sheetView showGridLines="0" topLeftCell="A6" zoomScale="90" zoomScaleNormal="90" zoomScaleSheetLayoutView="70" workbookViewId="0">
      <pane xSplit="3" ySplit="11" topLeftCell="D32" activePane="bottomRight" state="frozen"/>
      <selection activeCell="C56" sqref="C56"/>
      <selection pane="topRight" activeCell="C56" sqref="C56"/>
      <selection pane="bottomLeft" activeCell="C56" sqref="C56"/>
      <selection pane="bottomRight" activeCell="C56" sqref="C56"/>
    </sheetView>
  </sheetViews>
  <sheetFormatPr defaultColWidth="9.140625" defaultRowHeight="14.25" outlineLevelRow="1" x14ac:dyDescent="0.2"/>
  <cols>
    <col min="1" max="1" width="8.7109375" style="1" customWidth="1"/>
    <col min="2" max="2" width="42.140625" style="1" customWidth="1"/>
    <col min="3" max="3" width="14" style="1" customWidth="1"/>
    <col min="4" max="9" width="28" style="1" customWidth="1"/>
    <col min="10" max="16384" width="9.140625" style="1"/>
  </cols>
  <sheetData>
    <row r="1" spans="2:9" hidden="1" outlineLevel="1" x14ac:dyDescent="0.2"/>
    <row r="2" spans="2:9" hidden="1" outlineLevel="1" x14ac:dyDescent="0.2"/>
    <row r="3" spans="2:9" hidden="1" outlineLevel="1" x14ac:dyDescent="0.2"/>
    <row r="4" spans="2:9" hidden="1" outlineLevel="1" x14ac:dyDescent="0.2"/>
    <row r="5" spans="2:9" hidden="1" outlineLevel="1" x14ac:dyDescent="0.2"/>
    <row r="6" spans="2:9" ht="18.75" hidden="1" customHeight="1" outlineLevel="1" x14ac:dyDescent="0.25">
      <c r="B6" s="218" t="s">
        <v>23</v>
      </c>
      <c r="C6" s="218"/>
      <c r="D6" s="218"/>
      <c r="E6" s="218"/>
      <c r="F6" s="218"/>
      <c r="G6" s="218"/>
      <c r="H6" s="218"/>
      <c r="I6" s="218"/>
    </row>
    <row r="7" spans="2:9" ht="16.5" hidden="1" customHeight="1" outlineLevel="1" x14ac:dyDescent="0.25">
      <c r="B7" s="218" t="s">
        <v>24</v>
      </c>
      <c r="C7" s="218"/>
      <c r="D7" s="218"/>
      <c r="E7" s="218"/>
      <c r="F7" s="218"/>
      <c r="G7" s="218"/>
      <c r="H7" s="218"/>
      <c r="I7" s="218"/>
    </row>
    <row r="8" spans="2:9" ht="17.25" hidden="1" customHeight="1" outlineLevel="1" x14ac:dyDescent="0.2">
      <c r="B8" s="222" t="s">
        <v>35</v>
      </c>
      <c r="C8" s="222"/>
      <c r="D8" s="222"/>
      <c r="E8" s="222"/>
      <c r="F8" s="222"/>
      <c r="G8" s="222"/>
      <c r="H8" s="222"/>
      <c r="I8" s="222"/>
    </row>
    <row r="9" spans="2:9" ht="15" hidden="1" customHeight="1" outlineLevel="1" x14ac:dyDescent="0.2">
      <c r="B9" s="222" t="s">
        <v>36</v>
      </c>
      <c r="C9" s="222"/>
      <c r="D9" s="222"/>
      <c r="E9" s="222"/>
      <c r="F9" s="222"/>
      <c r="G9" s="222"/>
      <c r="H9" s="222"/>
      <c r="I9" s="222"/>
    </row>
    <row r="10" spans="2:9" ht="16.5" hidden="1" customHeight="1" outlineLevel="1" x14ac:dyDescent="0.2">
      <c r="B10" s="223" t="s">
        <v>27</v>
      </c>
      <c r="C10" s="253"/>
      <c r="D10" s="253"/>
      <c r="E10" s="253"/>
      <c r="F10" s="253"/>
      <c r="G10" s="253"/>
      <c r="H10" s="253"/>
      <c r="I10" s="253"/>
    </row>
    <row r="11" spans="2:9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  <c r="H11" s="256"/>
      <c r="I11" s="256"/>
    </row>
    <row r="12" spans="2:9" ht="47.25" customHeight="1" x14ac:dyDescent="0.2">
      <c r="B12" s="272" t="s">
        <v>646</v>
      </c>
      <c r="C12" s="273"/>
      <c r="D12" s="273"/>
      <c r="E12" s="273"/>
      <c r="F12" s="273"/>
      <c r="G12" s="273"/>
      <c r="H12" s="273"/>
      <c r="I12" s="273"/>
    </row>
    <row r="13" spans="2:9" ht="36" customHeight="1" x14ac:dyDescent="0.2">
      <c r="B13" s="279" t="s">
        <v>0</v>
      </c>
      <c r="C13" s="228" t="s">
        <v>1</v>
      </c>
      <c r="D13" s="229" t="s">
        <v>598</v>
      </c>
      <c r="E13" s="230"/>
      <c r="F13" s="229" t="s">
        <v>599</v>
      </c>
      <c r="G13" s="230"/>
      <c r="H13" s="229" t="s">
        <v>600</v>
      </c>
      <c r="I13" s="274"/>
    </row>
    <row r="14" spans="2:9" x14ac:dyDescent="0.2">
      <c r="B14" s="279"/>
      <c r="C14" s="228"/>
      <c r="D14" s="67" t="s">
        <v>293</v>
      </c>
      <c r="E14" s="23" t="s">
        <v>343</v>
      </c>
      <c r="F14" s="67" t="s">
        <v>294</v>
      </c>
      <c r="G14" s="23" t="s">
        <v>344</v>
      </c>
      <c r="H14" s="23" t="s">
        <v>295</v>
      </c>
      <c r="I14" s="23" t="s">
        <v>317</v>
      </c>
    </row>
    <row r="15" spans="2:9" ht="12" customHeight="1" x14ac:dyDescent="0.2">
      <c r="B15" s="279"/>
      <c r="C15" s="228"/>
      <c r="D15" s="75" t="str">
        <f>'Птицы (яичные кроссы)'!D10</f>
        <v>СТБ 1842-2008</v>
      </c>
      <c r="E15" s="4" t="s">
        <v>21</v>
      </c>
      <c r="F15" s="75" t="str">
        <f>D15</f>
        <v>СТБ 1842-2008</v>
      </c>
      <c r="G15" s="4" t="s">
        <v>21</v>
      </c>
      <c r="H15" s="75" t="str">
        <f>D15</f>
        <v>СТБ 1842-2008</v>
      </c>
      <c r="I15" s="4" t="s">
        <v>21</v>
      </c>
    </row>
    <row r="16" spans="2:9" hidden="1" outlineLevel="1" x14ac:dyDescent="0.2">
      <c r="B16" s="70" t="s">
        <v>280</v>
      </c>
      <c r="C16" s="70"/>
      <c r="D16" s="70"/>
      <c r="E16" s="70">
        <v>17011</v>
      </c>
      <c r="F16" s="70"/>
      <c r="G16" s="70">
        <v>17012</v>
      </c>
      <c r="H16" s="70"/>
      <c r="I16" s="70">
        <v>17013</v>
      </c>
    </row>
    <row r="17" spans="2:15" collapsed="1" x14ac:dyDescent="0.2">
      <c r="B17" s="3" t="s">
        <v>178</v>
      </c>
      <c r="C17" s="2" t="s">
        <v>297</v>
      </c>
      <c r="D17" s="13" t="s">
        <v>181</v>
      </c>
      <c r="E17" s="13">
        <v>300</v>
      </c>
      <c r="F17" s="13" t="s">
        <v>182</v>
      </c>
      <c r="G17" s="13">
        <v>317</v>
      </c>
      <c r="H17" s="13" t="s">
        <v>183</v>
      </c>
      <c r="I17" s="13">
        <v>322</v>
      </c>
    </row>
    <row r="18" spans="2:15" x14ac:dyDescent="0.2">
      <c r="B18" s="3" t="s">
        <v>2</v>
      </c>
      <c r="C18" s="2" t="s">
        <v>13</v>
      </c>
      <c r="D18" s="2" t="s">
        <v>284</v>
      </c>
      <c r="E18" s="13">
        <v>12.21</v>
      </c>
      <c r="F18" s="13" t="s">
        <v>284</v>
      </c>
      <c r="G18" s="13">
        <v>11.77</v>
      </c>
      <c r="H18" s="13" t="s">
        <v>284</v>
      </c>
      <c r="I18" s="13">
        <v>11.43</v>
      </c>
    </row>
    <row r="19" spans="2:15" x14ac:dyDescent="0.2">
      <c r="B19" s="3" t="s">
        <v>3</v>
      </c>
      <c r="C19" s="2" t="s">
        <v>13</v>
      </c>
      <c r="D19" s="13" t="s">
        <v>41</v>
      </c>
      <c r="E19" s="13">
        <v>23.06</v>
      </c>
      <c r="F19" s="13" t="s">
        <v>185</v>
      </c>
      <c r="G19" s="13">
        <v>22</v>
      </c>
      <c r="H19" s="13" t="s">
        <v>140</v>
      </c>
      <c r="I19" s="13">
        <v>20.05</v>
      </c>
      <c r="N19" s="9"/>
    </row>
    <row r="20" spans="2:15" x14ac:dyDescent="0.2">
      <c r="B20" s="3" t="s">
        <v>17</v>
      </c>
      <c r="C20" s="2" t="s">
        <v>13</v>
      </c>
      <c r="D20" s="74">
        <v>0</v>
      </c>
      <c r="E20" s="13">
        <v>4.84</v>
      </c>
      <c r="F20" s="74">
        <v>0</v>
      </c>
      <c r="G20" s="13">
        <v>7.73</v>
      </c>
      <c r="H20" s="74">
        <v>0</v>
      </c>
      <c r="I20" s="13">
        <v>8.48</v>
      </c>
      <c r="N20" s="9"/>
    </row>
    <row r="21" spans="2:15" x14ac:dyDescent="0.2">
      <c r="B21" s="3" t="s">
        <v>7</v>
      </c>
      <c r="C21" s="2" t="s">
        <v>13</v>
      </c>
      <c r="D21" s="13" t="s">
        <v>186</v>
      </c>
      <c r="E21" s="13">
        <v>1.02</v>
      </c>
      <c r="F21" s="13" t="s">
        <v>112</v>
      </c>
      <c r="G21" s="13">
        <v>0.91</v>
      </c>
      <c r="H21" s="13" t="s">
        <v>189</v>
      </c>
      <c r="I21" s="13">
        <v>0.88</v>
      </c>
      <c r="N21" s="9"/>
    </row>
    <row r="22" spans="2:15" x14ac:dyDescent="0.2">
      <c r="B22" s="44" t="s">
        <v>8</v>
      </c>
      <c r="C22" s="13" t="s">
        <v>13</v>
      </c>
      <c r="D22" s="13" t="s">
        <v>191</v>
      </c>
      <c r="E22" s="13">
        <v>0.76</v>
      </c>
      <c r="F22" s="13" t="s">
        <v>192</v>
      </c>
      <c r="G22" s="13">
        <v>0.71</v>
      </c>
      <c r="H22" s="13" t="s">
        <v>193</v>
      </c>
      <c r="I22" s="13">
        <v>0.66</v>
      </c>
      <c r="N22" s="9"/>
    </row>
    <row r="23" spans="2:15" x14ac:dyDescent="0.2">
      <c r="B23" s="44" t="s">
        <v>194</v>
      </c>
      <c r="C23" s="13" t="s">
        <v>13</v>
      </c>
      <c r="D23" s="13" t="s">
        <v>313</v>
      </c>
      <c r="E23" s="13">
        <v>0.5</v>
      </c>
      <c r="F23" s="13" t="s">
        <v>298</v>
      </c>
      <c r="G23" s="13">
        <v>0.43</v>
      </c>
      <c r="H23" s="13" t="s">
        <v>315</v>
      </c>
      <c r="I23" s="13">
        <v>0.37</v>
      </c>
    </row>
    <row r="24" spans="2:15" x14ac:dyDescent="0.2">
      <c r="B24" s="44" t="s">
        <v>121</v>
      </c>
      <c r="C24" s="13" t="s">
        <v>13</v>
      </c>
      <c r="D24" s="13" t="s">
        <v>314</v>
      </c>
      <c r="E24" s="13">
        <v>0.17</v>
      </c>
      <c r="F24" s="13" t="s">
        <v>254</v>
      </c>
      <c r="G24" s="13">
        <v>0.17</v>
      </c>
      <c r="H24" s="13" t="s">
        <v>254</v>
      </c>
      <c r="I24" s="13">
        <v>0.17</v>
      </c>
    </row>
    <row r="25" spans="2:15" x14ac:dyDescent="0.2">
      <c r="B25" s="44" t="s">
        <v>124</v>
      </c>
      <c r="C25" s="13" t="s">
        <v>13</v>
      </c>
      <c r="D25" s="13" t="s">
        <v>125</v>
      </c>
      <c r="E25" s="13">
        <v>0.23</v>
      </c>
      <c r="F25" s="13" t="s">
        <v>125</v>
      </c>
      <c r="G25" s="13">
        <v>0.23</v>
      </c>
      <c r="H25" s="13" t="s">
        <v>125</v>
      </c>
      <c r="I25" s="13">
        <v>0.23</v>
      </c>
    </row>
    <row r="26" spans="2:15" x14ac:dyDescent="0.2">
      <c r="B26" s="3" t="s">
        <v>4</v>
      </c>
      <c r="C26" s="2" t="s">
        <v>13</v>
      </c>
      <c r="D26" s="13" t="s">
        <v>196</v>
      </c>
      <c r="E26" s="13">
        <v>3.18</v>
      </c>
      <c r="F26" s="13" t="s">
        <v>109</v>
      </c>
      <c r="G26" s="13">
        <v>3.76</v>
      </c>
      <c r="H26" s="13" t="s">
        <v>110</v>
      </c>
      <c r="I26" s="13">
        <v>4.28</v>
      </c>
    </row>
    <row r="27" spans="2:15" ht="15" x14ac:dyDescent="0.25">
      <c r="B27" s="44" t="s">
        <v>6</v>
      </c>
      <c r="C27" s="13" t="s">
        <v>13</v>
      </c>
      <c r="D27" s="13" t="s">
        <v>200</v>
      </c>
      <c r="E27" s="13">
        <v>1.1100000000000001</v>
      </c>
      <c r="F27" s="13" t="s">
        <v>201</v>
      </c>
      <c r="G27" s="13">
        <v>0.99</v>
      </c>
      <c r="H27" s="13" t="s">
        <v>202</v>
      </c>
      <c r="I27" s="13">
        <v>0.87</v>
      </c>
      <c r="L27"/>
      <c r="O27"/>
    </row>
    <row r="28" spans="2:15" x14ac:dyDescent="0.2">
      <c r="B28" s="44" t="s">
        <v>101</v>
      </c>
      <c r="C28" s="13" t="s">
        <v>13</v>
      </c>
      <c r="D28" s="13" t="s">
        <v>204</v>
      </c>
      <c r="E28" s="13">
        <v>0.31</v>
      </c>
      <c r="F28" s="13" t="s">
        <v>205</v>
      </c>
      <c r="G28" s="13">
        <v>0.28999999999999998</v>
      </c>
      <c r="H28" s="13" t="s">
        <v>206</v>
      </c>
      <c r="I28" s="13">
        <v>0.27</v>
      </c>
    </row>
    <row r="29" spans="2:15" x14ac:dyDescent="0.2">
      <c r="B29" s="44" t="s">
        <v>5</v>
      </c>
      <c r="C29" s="13" t="s">
        <v>13</v>
      </c>
      <c r="D29" s="13" t="s">
        <v>209</v>
      </c>
      <c r="E29" s="13">
        <v>1.45</v>
      </c>
      <c r="F29" s="13" t="s">
        <v>88</v>
      </c>
      <c r="G29" s="13">
        <v>1.26</v>
      </c>
      <c r="H29" s="13" t="s">
        <v>210</v>
      </c>
      <c r="I29" s="13">
        <v>1.07</v>
      </c>
    </row>
    <row r="30" spans="2:15" x14ac:dyDescent="0.2">
      <c r="B30" s="25" t="s">
        <v>9</v>
      </c>
      <c r="C30" s="26" t="s">
        <v>14</v>
      </c>
      <c r="D30" s="28">
        <v>0</v>
      </c>
      <c r="E30" s="27">
        <v>13</v>
      </c>
      <c r="F30" s="76">
        <v>0</v>
      </c>
      <c r="G30" s="27">
        <v>12</v>
      </c>
      <c r="H30" s="76">
        <v>0</v>
      </c>
      <c r="I30" s="27">
        <v>10</v>
      </c>
    </row>
    <row r="31" spans="2:15" x14ac:dyDescent="0.2">
      <c r="B31" s="25" t="s">
        <v>53</v>
      </c>
      <c r="C31" s="26" t="s">
        <v>14</v>
      </c>
      <c r="D31" s="28">
        <v>0</v>
      </c>
      <c r="E31" s="27">
        <v>5</v>
      </c>
      <c r="F31" s="76">
        <v>0</v>
      </c>
      <c r="G31" s="27">
        <v>5</v>
      </c>
      <c r="H31" s="76">
        <v>0</v>
      </c>
      <c r="I31" s="27">
        <v>4</v>
      </c>
    </row>
    <row r="32" spans="2:15" x14ac:dyDescent="0.2">
      <c r="B32" s="25" t="s">
        <v>73</v>
      </c>
      <c r="C32" s="26" t="s">
        <v>15</v>
      </c>
      <c r="D32" s="28">
        <v>0</v>
      </c>
      <c r="E32" s="27">
        <v>100</v>
      </c>
      <c r="F32" s="76">
        <v>0</v>
      </c>
      <c r="G32" s="27">
        <v>100</v>
      </c>
      <c r="H32" s="76">
        <v>0</v>
      </c>
      <c r="I32" s="27">
        <v>80</v>
      </c>
    </row>
    <row r="33" spans="2:9" x14ac:dyDescent="0.2">
      <c r="B33" s="25" t="s">
        <v>126</v>
      </c>
      <c r="C33" s="26" t="s">
        <v>15</v>
      </c>
      <c r="D33" s="28">
        <v>0</v>
      </c>
      <c r="E33" s="27">
        <v>4</v>
      </c>
      <c r="F33" s="76">
        <v>0</v>
      </c>
      <c r="G33" s="27">
        <v>4</v>
      </c>
      <c r="H33" s="76">
        <v>0</v>
      </c>
      <c r="I33" s="27">
        <v>3.5</v>
      </c>
    </row>
    <row r="34" spans="2:9" x14ac:dyDescent="0.2">
      <c r="B34" s="25" t="s">
        <v>74</v>
      </c>
      <c r="C34" s="26" t="s">
        <v>15</v>
      </c>
      <c r="D34" s="28">
        <v>0</v>
      </c>
      <c r="E34" s="27">
        <v>4</v>
      </c>
      <c r="F34" s="76">
        <v>0</v>
      </c>
      <c r="G34" s="27">
        <v>3</v>
      </c>
      <c r="H34" s="76">
        <v>0</v>
      </c>
      <c r="I34" s="27">
        <v>3.5</v>
      </c>
    </row>
    <row r="35" spans="2:9" x14ac:dyDescent="0.2">
      <c r="B35" s="25" t="s">
        <v>75</v>
      </c>
      <c r="C35" s="26" t="s">
        <v>15</v>
      </c>
      <c r="D35" s="28">
        <v>0</v>
      </c>
      <c r="E35" s="27">
        <v>9</v>
      </c>
      <c r="F35" s="76">
        <v>0</v>
      </c>
      <c r="G35" s="27">
        <v>9</v>
      </c>
      <c r="H35" s="76">
        <v>0</v>
      </c>
      <c r="I35" s="27">
        <v>7.8</v>
      </c>
    </row>
    <row r="36" spans="2:9" x14ac:dyDescent="0.2">
      <c r="B36" s="25" t="s">
        <v>42</v>
      </c>
      <c r="C36" s="26" t="s">
        <v>15</v>
      </c>
      <c r="D36" s="28">
        <v>0</v>
      </c>
      <c r="E36" s="27">
        <v>20</v>
      </c>
      <c r="F36" s="76">
        <v>0</v>
      </c>
      <c r="G36" s="27">
        <v>20</v>
      </c>
      <c r="H36" s="76">
        <v>0</v>
      </c>
      <c r="I36" s="27">
        <v>15</v>
      </c>
    </row>
    <row r="37" spans="2:9" x14ac:dyDescent="0.2">
      <c r="B37" s="25" t="s">
        <v>31</v>
      </c>
      <c r="C37" s="26" t="s">
        <v>15</v>
      </c>
      <c r="D37" s="28">
        <v>0</v>
      </c>
      <c r="E37" s="27">
        <v>900</v>
      </c>
      <c r="F37" s="76">
        <v>0</v>
      </c>
      <c r="G37" s="27">
        <v>900</v>
      </c>
      <c r="H37" s="76">
        <v>0</v>
      </c>
      <c r="I37" s="27">
        <v>700</v>
      </c>
    </row>
    <row r="38" spans="2:9" x14ac:dyDescent="0.2">
      <c r="B38" s="25" t="s">
        <v>127</v>
      </c>
      <c r="C38" s="26" t="s">
        <v>15</v>
      </c>
      <c r="D38" s="28">
        <v>0</v>
      </c>
      <c r="E38" s="27">
        <v>65</v>
      </c>
      <c r="F38" s="76">
        <v>0</v>
      </c>
      <c r="G38" s="27">
        <v>65</v>
      </c>
      <c r="H38" s="76">
        <v>0</v>
      </c>
      <c r="I38" s="27">
        <v>65</v>
      </c>
    </row>
    <row r="39" spans="2:9" x14ac:dyDescent="0.2">
      <c r="B39" s="25" t="s">
        <v>59</v>
      </c>
      <c r="C39" s="26" t="s">
        <v>15</v>
      </c>
      <c r="D39" s="28">
        <v>0</v>
      </c>
      <c r="E39" s="27">
        <v>5.5</v>
      </c>
      <c r="F39" s="76">
        <v>0</v>
      </c>
      <c r="G39" s="27">
        <v>5.5</v>
      </c>
      <c r="H39" s="76">
        <v>0</v>
      </c>
      <c r="I39" s="27">
        <v>4.5</v>
      </c>
    </row>
    <row r="40" spans="2:9" x14ac:dyDescent="0.2">
      <c r="B40" s="25" t="s">
        <v>16</v>
      </c>
      <c r="C40" s="26" t="s">
        <v>15</v>
      </c>
      <c r="D40" s="28">
        <v>0</v>
      </c>
      <c r="E40" s="27">
        <v>0.02</v>
      </c>
      <c r="F40" s="76">
        <v>0</v>
      </c>
      <c r="G40" s="27">
        <v>0.02</v>
      </c>
      <c r="H40" s="76">
        <v>0</v>
      </c>
      <c r="I40" s="27">
        <v>0.02</v>
      </c>
    </row>
    <row r="41" spans="2:9" x14ac:dyDescent="0.2">
      <c r="B41" s="25" t="s">
        <v>76</v>
      </c>
      <c r="C41" s="26" t="s">
        <v>15</v>
      </c>
      <c r="D41" s="28">
        <v>0</v>
      </c>
      <c r="E41" s="27">
        <v>2</v>
      </c>
      <c r="F41" s="76">
        <v>0</v>
      </c>
      <c r="G41" s="27">
        <v>2</v>
      </c>
      <c r="H41" s="76">
        <v>0</v>
      </c>
      <c r="I41" s="27">
        <v>1.8</v>
      </c>
    </row>
    <row r="42" spans="2:9" x14ac:dyDescent="0.2">
      <c r="B42" s="25" t="s">
        <v>77</v>
      </c>
      <c r="C42" s="26" t="s">
        <v>15</v>
      </c>
      <c r="D42" s="28">
        <v>0</v>
      </c>
      <c r="E42" s="27"/>
      <c r="F42" s="76">
        <v>0</v>
      </c>
      <c r="G42" s="27"/>
      <c r="H42" s="76">
        <v>0</v>
      </c>
      <c r="I42" s="27"/>
    </row>
    <row r="43" spans="2:9" x14ac:dyDescent="0.2">
      <c r="B43" s="25" t="s">
        <v>128</v>
      </c>
      <c r="C43" s="26" t="s">
        <v>15</v>
      </c>
      <c r="D43" s="28">
        <v>0</v>
      </c>
      <c r="E43" s="27">
        <v>0.25</v>
      </c>
      <c r="F43" s="76">
        <v>0</v>
      </c>
      <c r="G43" s="27">
        <v>0.25</v>
      </c>
      <c r="H43" s="76">
        <v>0</v>
      </c>
      <c r="I43" s="27">
        <v>0.25</v>
      </c>
    </row>
    <row r="44" spans="2:9" x14ac:dyDescent="0.2">
      <c r="B44" s="25" t="s">
        <v>63</v>
      </c>
      <c r="C44" s="26" t="s">
        <v>15</v>
      </c>
      <c r="D44" s="28">
        <v>0</v>
      </c>
      <c r="E44" s="27">
        <v>40</v>
      </c>
      <c r="F44" s="76">
        <v>0</v>
      </c>
      <c r="G44" s="27">
        <v>40</v>
      </c>
      <c r="H44" s="76">
        <v>0</v>
      </c>
      <c r="I44" s="27">
        <v>40</v>
      </c>
    </row>
    <row r="45" spans="2:9" x14ac:dyDescent="0.2">
      <c r="B45" s="25" t="s">
        <v>64</v>
      </c>
      <c r="C45" s="26" t="s">
        <v>15</v>
      </c>
      <c r="D45" s="28">
        <v>0</v>
      </c>
      <c r="E45" s="27">
        <v>50</v>
      </c>
      <c r="F45" s="76">
        <v>0</v>
      </c>
      <c r="G45" s="27">
        <v>50</v>
      </c>
      <c r="H45" s="76">
        <v>0</v>
      </c>
      <c r="I45" s="27">
        <v>50</v>
      </c>
    </row>
    <row r="46" spans="2:9" hidden="1" x14ac:dyDescent="0.2">
      <c r="B46" s="25" t="s">
        <v>150</v>
      </c>
      <c r="C46" s="26" t="s">
        <v>15</v>
      </c>
      <c r="D46" s="28">
        <v>0</v>
      </c>
      <c r="E46" s="76"/>
      <c r="F46" s="76">
        <v>0</v>
      </c>
      <c r="G46" s="76"/>
      <c r="H46" s="76">
        <v>0</v>
      </c>
      <c r="I46" s="76"/>
    </row>
    <row r="47" spans="2:9" x14ac:dyDescent="0.2">
      <c r="B47" s="25" t="s">
        <v>65</v>
      </c>
      <c r="C47" s="26" t="s">
        <v>15</v>
      </c>
      <c r="D47" s="28">
        <v>0</v>
      </c>
      <c r="E47" s="27">
        <v>110</v>
      </c>
      <c r="F47" s="76">
        <v>0</v>
      </c>
      <c r="G47" s="27">
        <v>110</v>
      </c>
      <c r="H47" s="76">
        <v>0</v>
      </c>
      <c r="I47" s="27">
        <v>110</v>
      </c>
    </row>
    <row r="48" spans="2:9" hidden="1" x14ac:dyDescent="0.2">
      <c r="B48" s="25" t="s">
        <v>151</v>
      </c>
      <c r="C48" s="26" t="s">
        <v>15</v>
      </c>
      <c r="D48" s="28">
        <v>0</v>
      </c>
      <c r="E48" s="76"/>
      <c r="F48" s="76">
        <v>0</v>
      </c>
      <c r="G48" s="76"/>
      <c r="H48" s="76">
        <v>0</v>
      </c>
      <c r="I48" s="76"/>
    </row>
    <row r="49" spans="2:9" x14ac:dyDescent="0.2">
      <c r="B49" s="25" t="s">
        <v>66</v>
      </c>
      <c r="C49" s="26" t="s">
        <v>15</v>
      </c>
      <c r="D49" s="28">
        <v>0</v>
      </c>
      <c r="E49" s="27">
        <v>120</v>
      </c>
      <c r="F49" s="76">
        <v>0</v>
      </c>
      <c r="G49" s="27">
        <v>120</v>
      </c>
      <c r="H49" s="76">
        <v>0</v>
      </c>
      <c r="I49" s="27">
        <v>120</v>
      </c>
    </row>
    <row r="50" spans="2:9" hidden="1" x14ac:dyDescent="0.2">
      <c r="B50" s="25" t="s">
        <v>152</v>
      </c>
      <c r="C50" s="26" t="s">
        <v>15</v>
      </c>
      <c r="D50" s="28">
        <v>0</v>
      </c>
      <c r="E50" s="76"/>
      <c r="F50" s="76">
        <v>0</v>
      </c>
      <c r="G50" s="76"/>
      <c r="H50" s="76">
        <v>0</v>
      </c>
      <c r="I50" s="76"/>
    </row>
    <row r="51" spans="2:9" x14ac:dyDescent="0.2">
      <c r="B51" s="25" t="s">
        <v>11</v>
      </c>
      <c r="C51" s="26" t="s">
        <v>15</v>
      </c>
      <c r="D51" s="28">
        <v>0</v>
      </c>
      <c r="E51" s="27">
        <v>1.25</v>
      </c>
      <c r="F51" s="76">
        <v>0</v>
      </c>
      <c r="G51" s="27">
        <v>1.25</v>
      </c>
      <c r="H51" s="76">
        <v>0</v>
      </c>
      <c r="I51" s="27">
        <v>1.25</v>
      </c>
    </row>
    <row r="52" spans="2:9" x14ac:dyDescent="0.2">
      <c r="B52" s="25" t="s">
        <v>12</v>
      </c>
      <c r="C52" s="26" t="s">
        <v>15</v>
      </c>
      <c r="D52" s="28">
        <v>0</v>
      </c>
      <c r="E52" s="27">
        <v>0.3</v>
      </c>
      <c r="F52" s="76">
        <v>0</v>
      </c>
      <c r="G52" s="27">
        <v>0.3</v>
      </c>
      <c r="H52" s="76">
        <v>0</v>
      </c>
      <c r="I52" s="27">
        <v>0.3</v>
      </c>
    </row>
    <row r="53" spans="2:9" x14ac:dyDescent="0.2">
      <c r="B53" s="25" t="s">
        <v>154</v>
      </c>
      <c r="C53" s="26" t="s">
        <v>15</v>
      </c>
      <c r="D53" s="28">
        <v>0</v>
      </c>
      <c r="E53" s="27">
        <v>1.1299999999999999E-2</v>
      </c>
      <c r="F53" s="76">
        <v>0</v>
      </c>
      <c r="G53" s="27">
        <v>1.12E-2</v>
      </c>
      <c r="H53" s="76">
        <v>0</v>
      </c>
      <c r="I53" s="27">
        <v>1.1299999999999999E-2</v>
      </c>
    </row>
    <row r="54" spans="2:9" x14ac:dyDescent="0.2">
      <c r="B54" s="25" t="s">
        <v>345</v>
      </c>
      <c r="C54" s="26" t="s">
        <v>753</v>
      </c>
      <c r="D54" s="28">
        <v>0</v>
      </c>
      <c r="E54" s="27">
        <v>100</v>
      </c>
      <c r="F54" s="76">
        <v>0</v>
      </c>
      <c r="G54" s="27">
        <v>100</v>
      </c>
      <c r="H54" s="76">
        <v>0</v>
      </c>
      <c r="I54" s="27">
        <v>100</v>
      </c>
    </row>
    <row r="55" spans="2:9" x14ac:dyDescent="0.2">
      <c r="B55" s="25" t="s">
        <v>676</v>
      </c>
      <c r="C55" s="26" t="s">
        <v>753</v>
      </c>
      <c r="D55" s="28">
        <v>0</v>
      </c>
      <c r="E55" s="27">
        <v>50</v>
      </c>
      <c r="F55" s="76">
        <v>0</v>
      </c>
      <c r="G55" s="27">
        <v>50</v>
      </c>
      <c r="H55" s="76">
        <v>0</v>
      </c>
      <c r="I55" s="27">
        <v>50</v>
      </c>
    </row>
    <row r="56" spans="2:9" x14ac:dyDescent="0.2">
      <c r="B56" s="32" t="s">
        <v>677</v>
      </c>
      <c r="C56" s="26" t="s">
        <v>753</v>
      </c>
      <c r="D56" s="76">
        <v>0</v>
      </c>
      <c r="E56" s="27">
        <v>250</v>
      </c>
      <c r="F56" s="76">
        <v>0</v>
      </c>
      <c r="G56" s="27">
        <v>250</v>
      </c>
      <c r="H56" s="76">
        <v>0</v>
      </c>
      <c r="I56" s="27">
        <v>250</v>
      </c>
    </row>
    <row r="57" spans="2:9" x14ac:dyDescent="0.2">
      <c r="B57" s="32" t="s">
        <v>678</v>
      </c>
      <c r="C57" s="26" t="s">
        <v>753</v>
      </c>
      <c r="D57" s="76">
        <v>0</v>
      </c>
      <c r="E57" s="27">
        <v>250</v>
      </c>
      <c r="F57" s="76">
        <v>0</v>
      </c>
      <c r="G57" s="27">
        <v>250</v>
      </c>
      <c r="H57" s="76">
        <v>0</v>
      </c>
      <c r="I57" s="27">
        <v>250</v>
      </c>
    </row>
    <row r="58" spans="2:9" hidden="1" x14ac:dyDescent="0.2">
      <c r="B58" s="32" t="s">
        <v>311</v>
      </c>
      <c r="C58" s="26" t="s">
        <v>753</v>
      </c>
      <c r="D58" s="76">
        <v>0</v>
      </c>
      <c r="E58" s="76"/>
      <c r="F58" s="76">
        <v>0</v>
      </c>
      <c r="G58" s="76"/>
      <c r="H58" s="76">
        <v>0</v>
      </c>
      <c r="I58" s="76"/>
    </row>
    <row r="59" spans="2:9" x14ac:dyDescent="0.2">
      <c r="B59" s="32" t="s">
        <v>650</v>
      </c>
      <c r="C59" s="26" t="s">
        <v>753</v>
      </c>
      <c r="D59" s="76">
        <v>0</v>
      </c>
      <c r="E59" s="27">
        <v>500</v>
      </c>
      <c r="F59" s="76">
        <v>0</v>
      </c>
      <c r="G59" s="27">
        <v>500</v>
      </c>
      <c r="H59" s="76">
        <v>0</v>
      </c>
      <c r="I59" s="27">
        <v>500</v>
      </c>
    </row>
    <row r="60" spans="2:9" x14ac:dyDescent="0.2">
      <c r="B60" s="32" t="s">
        <v>662</v>
      </c>
      <c r="C60" s="26" t="s">
        <v>753</v>
      </c>
      <c r="D60" s="28">
        <v>0</v>
      </c>
      <c r="E60" s="27">
        <v>50</v>
      </c>
      <c r="F60" s="76">
        <v>0</v>
      </c>
      <c r="G60" s="27">
        <v>50</v>
      </c>
      <c r="H60" s="76">
        <v>0</v>
      </c>
      <c r="I60" s="27">
        <v>50</v>
      </c>
    </row>
    <row r="61" spans="2:9" x14ac:dyDescent="0.2">
      <c r="B61" s="32" t="s">
        <v>647</v>
      </c>
      <c r="C61" s="26" t="s">
        <v>753</v>
      </c>
      <c r="D61" s="28">
        <v>0</v>
      </c>
      <c r="E61" s="27">
        <v>2000</v>
      </c>
      <c r="F61" s="76">
        <v>0</v>
      </c>
      <c r="G61" s="27">
        <v>2000</v>
      </c>
      <c r="H61" s="76">
        <v>0</v>
      </c>
      <c r="I61" s="27">
        <v>2000</v>
      </c>
    </row>
    <row r="62" spans="2:9" x14ac:dyDescent="0.2">
      <c r="B62" s="32" t="s">
        <v>666</v>
      </c>
      <c r="C62" s="26" t="s">
        <v>753</v>
      </c>
      <c r="D62" s="28">
        <v>0</v>
      </c>
      <c r="E62" s="27">
        <v>1500</v>
      </c>
      <c r="F62" s="76">
        <v>0</v>
      </c>
      <c r="G62" s="27">
        <v>1500</v>
      </c>
      <c r="H62" s="76">
        <v>0</v>
      </c>
      <c r="I62" s="27">
        <v>1500</v>
      </c>
    </row>
    <row r="63" spans="2:9" hidden="1" x14ac:dyDescent="0.2">
      <c r="B63" s="32" t="s">
        <v>296</v>
      </c>
      <c r="C63" s="26" t="s">
        <v>15</v>
      </c>
      <c r="D63" s="28">
        <v>0</v>
      </c>
      <c r="E63" s="76">
        <v>0</v>
      </c>
      <c r="F63" s="76">
        <v>0</v>
      </c>
      <c r="G63" s="76">
        <v>0</v>
      </c>
      <c r="H63" s="76">
        <v>0</v>
      </c>
      <c r="I63" s="76">
        <v>0</v>
      </c>
    </row>
    <row r="64" spans="2:9" ht="27" hidden="1" customHeight="1" x14ac:dyDescent="0.2">
      <c r="B64" s="208" t="s">
        <v>34</v>
      </c>
      <c r="C64" s="209"/>
      <c r="D64" s="240" t="s">
        <v>40</v>
      </c>
      <c r="E64" s="271"/>
      <c r="F64" s="271"/>
      <c r="G64" s="271"/>
      <c r="H64" s="243" t="s">
        <v>40</v>
      </c>
      <c r="I64" s="207"/>
    </row>
    <row r="65" spans="2:9" ht="54" customHeight="1" x14ac:dyDescent="0.2">
      <c r="B65" s="275" t="s">
        <v>237</v>
      </c>
      <c r="C65" s="276"/>
      <c r="D65" s="246">
        <f>свод!K42</f>
        <v>1325</v>
      </c>
      <c r="E65" s="247"/>
      <c r="F65" s="246">
        <f>свод!K43</f>
        <v>1337</v>
      </c>
      <c r="G65" s="247"/>
      <c r="H65" s="246">
        <f>свод!K44</f>
        <v>1246</v>
      </c>
      <c r="I65" s="247"/>
    </row>
    <row r="66" spans="2:9" s="5" customFormat="1" ht="17.25" customHeight="1" x14ac:dyDescent="0.25">
      <c r="B66" s="10" t="s">
        <v>25</v>
      </c>
      <c r="C66" s="17"/>
      <c r="D66" s="17"/>
      <c r="E66" s="17"/>
      <c r="F66" s="17"/>
      <c r="G66" s="17"/>
      <c r="H66" s="18"/>
      <c r="I66" s="18"/>
    </row>
    <row r="67" spans="2:9" ht="15.75" x14ac:dyDescent="0.25">
      <c r="B67" s="10" t="s">
        <v>26</v>
      </c>
      <c r="C67" s="11"/>
      <c r="D67" s="11"/>
      <c r="E67" s="11"/>
      <c r="F67" s="11"/>
      <c r="G67" s="11"/>
      <c r="H67" s="11"/>
      <c r="I67" s="11"/>
    </row>
    <row r="68" spans="2:9" ht="15.75" hidden="1" x14ac:dyDescent="0.25">
      <c r="B68" s="10" t="s">
        <v>28</v>
      </c>
      <c r="C68" s="11"/>
      <c r="D68" s="11"/>
      <c r="E68" s="11"/>
      <c r="F68" s="11"/>
      <c r="G68" s="11"/>
      <c r="H68" s="11"/>
      <c r="I68" s="11"/>
    </row>
    <row r="69" spans="2:9" ht="15.75" hidden="1" x14ac:dyDescent="0.25">
      <c r="B69" s="10"/>
      <c r="C69" s="11"/>
      <c r="D69" s="11"/>
      <c r="E69" s="11"/>
      <c r="F69" s="11"/>
      <c r="G69" s="11"/>
      <c r="H69" s="11"/>
      <c r="I69" s="11"/>
    </row>
    <row r="70" spans="2:9" ht="15" hidden="1" customHeight="1" x14ac:dyDescent="0.25">
      <c r="B70" s="12"/>
      <c r="C70" s="12"/>
      <c r="D70" s="12"/>
      <c r="E70" s="12"/>
      <c r="F70" s="12"/>
      <c r="G70" s="12"/>
      <c r="H70" s="12"/>
      <c r="I70" s="12"/>
    </row>
    <row r="71" spans="2:9" ht="15" hidden="1" customHeight="1" x14ac:dyDescent="0.25">
      <c r="B71" s="12"/>
      <c r="C71" s="12"/>
      <c r="D71" s="12"/>
      <c r="E71" s="12"/>
      <c r="F71" s="12"/>
      <c r="G71" s="12"/>
      <c r="H71" s="12"/>
      <c r="I71" s="12"/>
    </row>
    <row r="72" spans="2:9" ht="15" customHeight="1" x14ac:dyDescent="0.25">
      <c r="B72" s="12"/>
      <c r="C72" s="12"/>
      <c r="D72" s="12"/>
      <c r="E72" s="12"/>
      <c r="F72" s="12"/>
      <c r="G72" s="12"/>
      <c r="H72" s="12"/>
      <c r="I72" s="12"/>
    </row>
    <row r="73" spans="2:9" s="73" customFormat="1" ht="28.5" customHeight="1" x14ac:dyDescent="0.2">
      <c r="B73" s="238" t="s">
        <v>700</v>
      </c>
      <c r="C73" s="238"/>
      <c r="D73" s="238"/>
      <c r="E73" s="238"/>
      <c r="F73" s="238"/>
      <c r="G73" s="238"/>
      <c r="H73" s="238"/>
      <c r="I73" s="238"/>
    </row>
    <row r="74" spans="2:9" s="73" customFormat="1" ht="26.25" customHeight="1" x14ac:dyDescent="0.2">
      <c r="B74" s="238" t="s">
        <v>701</v>
      </c>
      <c r="C74" s="238"/>
      <c r="D74" s="238"/>
      <c r="E74" s="238"/>
      <c r="F74" s="238"/>
      <c r="G74" s="238"/>
      <c r="H74" s="238"/>
      <c r="I74" s="238"/>
    </row>
    <row r="75" spans="2:9" s="73" customFormat="1" ht="26.25" customHeight="1" x14ac:dyDescent="0.2">
      <c r="B75" s="238" t="s">
        <v>702</v>
      </c>
      <c r="C75" s="238"/>
      <c r="D75" s="238"/>
      <c r="E75" s="238"/>
      <c r="F75" s="238"/>
      <c r="G75" s="238"/>
      <c r="H75" s="238"/>
      <c r="I75" s="238"/>
    </row>
    <row r="76" spans="2:9" s="73" customFormat="1" ht="15.75" x14ac:dyDescent="0.2">
      <c r="B76" s="238"/>
      <c r="C76" s="238"/>
      <c r="D76" s="238"/>
      <c r="E76" s="238"/>
      <c r="F76" s="238"/>
      <c r="G76" s="238"/>
      <c r="H76" s="238"/>
      <c r="I76" s="238"/>
    </row>
    <row r="77" spans="2:9" s="73" customFormat="1" ht="15.75" x14ac:dyDescent="0.2">
      <c r="B77" s="238"/>
      <c r="C77" s="238"/>
      <c r="D77" s="238"/>
      <c r="E77" s="238"/>
      <c r="F77" s="238"/>
      <c r="G77" s="238"/>
      <c r="H77" s="238"/>
      <c r="I77" s="238"/>
    </row>
    <row r="78" spans="2:9" s="73" customFormat="1" ht="15.75" x14ac:dyDescent="0.2">
      <c r="B78" s="238"/>
      <c r="C78" s="238"/>
      <c r="D78" s="238"/>
      <c r="E78" s="238"/>
      <c r="F78" s="238"/>
      <c r="G78" s="238"/>
      <c r="H78" s="238"/>
      <c r="I78" s="238"/>
    </row>
  </sheetData>
  <mergeCells count="25">
    <mergeCell ref="B73:I73"/>
    <mergeCell ref="B77:I77"/>
    <mergeCell ref="B74:I74"/>
    <mergeCell ref="B78:I78"/>
    <mergeCell ref="B75:I75"/>
    <mergeCell ref="B76:I76"/>
    <mergeCell ref="B65:C65"/>
    <mergeCell ref="B64:C64"/>
    <mergeCell ref="D64:G64"/>
    <mergeCell ref="H64:I64"/>
    <mergeCell ref="D65:E65"/>
    <mergeCell ref="F65:G65"/>
    <mergeCell ref="H65:I65"/>
    <mergeCell ref="B12:I12"/>
    <mergeCell ref="B13:B15"/>
    <mergeCell ref="C13:C15"/>
    <mergeCell ref="H13:I13"/>
    <mergeCell ref="D13:E13"/>
    <mergeCell ref="F13:G13"/>
    <mergeCell ref="B11:I11"/>
    <mergeCell ref="B6:I6"/>
    <mergeCell ref="B7:I7"/>
    <mergeCell ref="B8:I8"/>
    <mergeCell ref="B9:I9"/>
    <mergeCell ref="B10:I10"/>
  </mergeCells>
  <phoneticPr fontId="27" type="noConversion"/>
  <hyperlinks>
    <hyperlink ref="B10" r:id="rId1" xr:uid="{00000000-0004-0000-0600-000000000000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014CD-3CFF-48CE-BC06-7A4FB93933F2}">
  <sheetPr>
    <pageSetUpPr fitToPage="1"/>
  </sheetPr>
  <dimension ref="B1:O66"/>
  <sheetViews>
    <sheetView showGridLines="0" topLeftCell="A6" zoomScaleNormal="100" zoomScaleSheetLayoutView="70" workbookViewId="0">
      <pane xSplit="3" ySplit="11" topLeftCell="D17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3.5703125" style="1" customWidth="1"/>
    <col min="3" max="3" width="14" style="1" customWidth="1"/>
    <col min="4" max="6" width="28" style="1" customWidth="1"/>
    <col min="7" max="7" width="25.7109375" style="1" customWidth="1"/>
    <col min="8" max="9" width="28" style="1" customWidth="1"/>
    <col min="10" max="16384" width="9.140625" style="1"/>
  </cols>
  <sheetData>
    <row r="1" spans="2:9" hidden="1" outlineLevel="1" x14ac:dyDescent="0.2"/>
    <row r="2" spans="2:9" hidden="1" outlineLevel="1" x14ac:dyDescent="0.2"/>
    <row r="3" spans="2:9" hidden="1" outlineLevel="1" x14ac:dyDescent="0.2"/>
    <row r="4" spans="2:9" hidden="1" outlineLevel="1" x14ac:dyDescent="0.2"/>
    <row r="5" spans="2:9" hidden="1" outlineLevel="1" x14ac:dyDescent="0.2"/>
    <row r="6" spans="2:9" ht="18.75" hidden="1" customHeight="1" outlineLevel="1" x14ac:dyDescent="0.25">
      <c r="B6" s="218" t="s">
        <v>23</v>
      </c>
      <c r="C6" s="218"/>
      <c r="D6" s="218"/>
      <c r="E6" s="218"/>
      <c r="F6" s="218"/>
      <c r="G6" s="218"/>
      <c r="H6" s="218"/>
      <c r="I6" s="218"/>
    </row>
    <row r="7" spans="2:9" ht="16.5" hidden="1" customHeight="1" outlineLevel="1" x14ac:dyDescent="0.25">
      <c r="B7" s="218" t="s">
        <v>24</v>
      </c>
      <c r="C7" s="218"/>
      <c r="D7" s="218"/>
      <c r="E7" s="218"/>
      <c r="F7" s="218"/>
      <c r="G7" s="218"/>
      <c r="H7" s="218"/>
      <c r="I7" s="218"/>
    </row>
    <row r="8" spans="2:9" ht="17.25" hidden="1" customHeight="1" outlineLevel="1" x14ac:dyDescent="0.2">
      <c r="B8" s="222" t="s">
        <v>35</v>
      </c>
      <c r="C8" s="222"/>
      <c r="D8" s="222"/>
      <c r="E8" s="222"/>
      <c r="F8" s="222"/>
      <c r="G8" s="222"/>
      <c r="H8" s="222"/>
      <c r="I8" s="222"/>
    </row>
    <row r="9" spans="2:9" ht="15" hidden="1" customHeight="1" outlineLevel="1" x14ac:dyDescent="0.2">
      <c r="B9" s="222" t="s">
        <v>36</v>
      </c>
      <c r="C9" s="222"/>
      <c r="D9" s="222"/>
      <c r="E9" s="222"/>
      <c r="F9" s="222"/>
      <c r="G9" s="222"/>
      <c r="H9" s="222"/>
      <c r="I9" s="222"/>
    </row>
    <row r="10" spans="2:9" ht="16.5" hidden="1" customHeight="1" outlineLevel="1" x14ac:dyDescent="0.2">
      <c r="B10" s="223" t="s">
        <v>27</v>
      </c>
      <c r="C10" s="253"/>
      <c r="D10" s="253"/>
      <c r="E10" s="253"/>
      <c r="F10" s="253"/>
      <c r="G10" s="253"/>
      <c r="H10" s="253"/>
      <c r="I10" s="253"/>
    </row>
    <row r="11" spans="2:9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  <c r="H11" s="256"/>
      <c r="I11" s="256"/>
    </row>
    <row r="12" spans="2:9" ht="72.75" customHeight="1" x14ac:dyDescent="0.2">
      <c r="B12" s="272" t="s">
        <v>440</v>
      </c>
      <c r="C12" s="273"/>
      <c r="D12" s="273"/>
      <c r="E12" s="273"/>
      <c r="F12" s="273"/>
      <c r="G12" s="273"/>
      <c r="H12" s="273"/>
      <c r="I12" s="273"/>
    </row>
    <row r="13" spans="2:9" ht="36" customHeight="1" x14ac:dyDescent="0.2">
      <c r="B13" s="279" t="s">
        <v>0</v>
      </c>
      <c r="C13" s="228" t="s">
        <v>1</v>
      </c>
      <c r="D13" s="229" t="s">
        <v>419</v>
      </c>
      <c r="E13" s="230"/>
      <c r="F13" s="229" t="s">
        <v>431</v>
      </c>
      <c r="G13" s="230"/>
      <c r="H13" s="229" t="s">
        <v>433</v>
      </c>
      <c r="I13" s="230"/>
    </row>
    <row r="14" spans="2:9" x14ac:dyDescent="0.2">
      <c r="B14" s="279"/>
      <c r="C14" s="228"/>
      <c r="D14" s="67" t="s">
        <v>420</v>
      </c>
      <c r="E14" s="67" t="s">
        <v>420</v>
      </c>
      <c r="F14" s="67" t="s">
        <v>426</v>
      </c>
      <c r="G14" s="67" t="s">
        <v>426</v>
      </c>
      <c r="H14" s="67" t="s">
        <v>432</v>
      </c>
      <c r="I14" s="67" t="s">
        <v>432</v>
      </c>
    </row>
    <row r="15" spans="2:9" ht="12" customHeight="1" x14ac:dyDescent="0.2">
      <c r="B15" s="279"/>
      <c r="C15" s="228"/>
      <c r="D15" s="75" t="str">
        <f>'Птицы (яичные кроссы)'!D10</f>
        <v>СТБ 1842-2008</v>
      </c>
      <c r="E15" s="4" t="s">
        <v>21</v>
      </c>
      <c r="F15" s="75" t="str">
        <f>D15</f>
        <v>СТБ 1842-2008</v>
      </c>
      <c r="G15" s="4" t="s">
        <v>21</v>
      </c>
      <c r="H15" s="75" t="str">
        <f>D15</f>
        <v>СТБ 1842-2008</v>
      </c>
      <c r="I15" s="4" t="s">
        <v>21</v>
      </c>
    </row>
    <row r="16" spans="2:9" hidden="1" outlineLevel="1" x14ac:dyDescent="0.2">
      <c r="B16" s="70" t="s">
        <v>280</v>
      </c>
      <c r="C16" s="70"/>
      <c r="D16" s="70"/>
      <c r="E16" s="70">
        <v>21220</v>
      </c>
      <c r="F16" s="70"/>
      <c r="G16" s="70">
        <v>21292</v>
      </c>
      <c r="H16" s="70"/>
      <c r="I16" s="70">
        <v>21298</v>
      </c>
    </row>
    <row r="17" spans="2:15" collapsed="1" x14ac:dyDescent="0.2">
      <c r="B17" s="3" t="s">
        <v>178</v>
      </c>
      <c r="C17" s="2" t="s">
        <v>297</v>
      </c>
      <c r="D17" s="13" t="s">
        <v>421</v>
      </c>
      <c r="E17" s="13">
        <v>270</v>
      </c>
      <c r="F17" s="13" t="s">
        <v>283</v>
      </c>
      <c r="G17" s="13">
        <v>273</v>
      </c>
      <c r="H17" s="13" t="s">
        <v>421</v>
      </c>
      <c r="I17" s="13">
        <v>313</v>
      </c>
    </row>
    <row r="18" spans="2:15" x14ac:dyDescent="0.2">
      <c r="B18" s="3" t="s">
        <v>2</v>
      </c>
      <c r="C18" s="2" t="s">
        <v>13</v>
      </c>
      <c r="D18" s="2" t="s">
        <v>284</v>
      </c>
      <c r="E18" s="13">
        <v>11.4</v>
      </c>
      <c r="F18" s="13" t="s">
        <v>284</v>
      </c>
      <c r="G18" s="13">
        <v>11.28</v>
      </c>
      <c r="H18" s="13" t="s">
        <v>284</v>
      </c>
      <c r="I18" s="13">
        <v>11.07</v>
      </c>
    </row>
    <row r="19" spans="2:15" x14ac:dyDescent="0.2">
      <c r="B19" s="3" t="s">
        <v>3</v>
      </c>
      <c r="C19" s="2" t="s">
        <v>13</v>
      </c>
      <c r="D19" s="13" t="s">
        <v>139</v>
      </c>
      <c r="E19" s="13">
        <v>18.52</v>
      </c>
      <c r="F19" s="13" t="s">
        <v>427</v>
      </c>
      <c r="G19" s="13">
        <v>28</v>
      </c>
      <c r="H19" s="13" t="s">
        <v>434</v>
      </c>
      <c r="I19" s="13">
        <v>15.1</v>
      </c>
      <c r="N19" s="9"/>
    </row>
    <row r="20" spans="2:15" x14ac:dyDescent="0.2">
      <c r="B20" s="3" t="s">
        <v>17</v>
      </c>
      <c r="C20" s="2" t="s">
        <v>13</v>
      </c>
      <c r="D20" s="74">
        <v>0</v>
      </c>
      <c r="E20" s="13">
        <v>4.0999999999999996</v>
      </c>
      <c r="F20" s="74">
        <v>0</v>
      </c>
      <c r="G20" s="2">
        <v>2.6</v>
      </c>
      <c r="H20" s="74">
        <v>0</v>
      </c>
      <c r="I20" s="2">
        <v>5.26</v>
      </c>
      <c r="N20" s="9"/>
    </row>
    <row r="21" spans="2:15" x14ac:dyDescent="0.2">
      <c r="B21" s="3" t="s">
        <v>7</v>
      </c>
      <c r="C21" s="2" t="s">
        <v>13</v>
      </c>
      <c r="D21" s="13" t="s">
        <v>423</v>
      </c>
      <c r="E21" s="13">
        <v>3.77</v>
      </c>
      <c r="F21" s="13" t="s">
        <v>428</v>
      </c>
      <c r="G21" s="2">
        <v>1.5</v>
      </c>
      <c r="H21" s="13" t="s">
        <v>428</v>
      </c>
      <c r="I21" s="2">
        <v>1.5</v>
      </c>
      <c r="N21" s="9"/>
    </row>
    <row r="22" spans="2:15" x14ac:dyDescent="0.2">
      <c r="B22" s="44" t="s">
        <v>8</v>
      </c>
      <c r="C22" s="13" t="s">
        <v>13</v>
      </c>
      <c r="D22" s="13" t="s">
        <v>190</v>
      </c>
      <c r="E22" s="13">
        <v>0.66</v>
      </c>
      <c r="F22" s="13" t="s">
        <v>429</v>
      </c>
      <c r="G22" s="2">
        <v>1</v>
      </c>
      <c r="H22" s="13" t="s">
        <v>190</v>
      </c>
      <c r="I22" s="2">
        <v>0.6</v>
      </c>
      <c r="N22" s="9"/>
    </row>
    <row r="23" spans="2:15" x14ac:dyDescent="0.2">
      <c r="B23" s="44" t="s">
        <v>194</v>
      </c>
      <c r="C23" s="13" t="s">
        <v>13</v>
      </c>
      <c r="D23" s="13" t="s">
        <v>301</v>
      </c>
      <c r="E23" s="13">
        <v>0.4</v>
      </c>
      <c r="F23" s="13" t="s">
        <v>430</v>
      </c>
      <c r="G23" s="2">
        <v>0.56999999999999995</v>
      </c>
      <c r="H23" s="13" t="s">
        <v>301</v>
      </c>
      <c r="I23" s="2">
        <v>0.27</v>
      </c>
    </row>
    <row r="24" spans="2:15" x14ac:dyDescent="0.2">
      <c r="B24" s="44" t="s">
        <v>121</v>
      </c>
      <c r="C24" s="13" t="s">
        <v>13</v>
      </c>
      <c r="D24" s="13" t="s">
        <v>424</v>
      </c>
      <c r="E24" s="13">
        <v>0.25</v>
      </c>
      <c r="F24" s="13" t="s">
        <v>195</v>
      </c>
      <c r="G24" s="2">
        <v>0.14000000000000001</v>
      </c>
      <c r="H24" s="13" t="s">
        <v>125</v>
      </c>
      <c r="I24" s="2">
        <v>0.25</v>
      </c>
    </row>
    <row r="25" spans="2:15" x14ac:dyDescent="0.2">
      <c r="B25" s="44" t="s">
        <v>124</v>
      </c>
      <c r="C25" s="13" t="s">
        <v>13</v>
      </c>
      <c r="D25" s="13" t="s">
        <v>125</v>
      </c>
      <c r="E25" s="13">
        <v>0.25</v>
      </c>
      <c r="F25" s="13" t="s">
        <v>125</v>
      </c>
      <c r="G25" s="2">
        <v>0.14000000000000001</v>
      </c>
      <c r="H25" s="13" t="s">
        <v>125</v>
      </c>
      <c r="I25" s="2">
        <v>0.25</v>
      </c>
    </row>
    <row r="26" spans="2:15" x14ac:dyDescent="0.2">
      <c r="B26" s="3" t="s">
        <v>4</v>
      </c>
      <c r="C26" s="2" t="s">
        <v>13</v>
      </c>
      <c r="D26" s="13" t="s">
        <v>422</v>
      </c>
      <c r="E26" s="13">
        <v>3.49</v>
      </c>
      <c r="F26" s="13" t="s">
        <v>196</v>
      </c>
      <c r="G26" s="13">
        <v>3.21</v>
      </c>
      <c r="H26" s="13" t="s">
        <v>435</v>
      </c>
      <c r="I26" s="2">
        <v>3.36</v>
      </c>
    </row>
    <row r="27" spans="2:15" ht="15" x14ac:dyDescent="0.25">
      <c r="B27" s="44" t="s">
        <v>6</v>
      </c>
      <c r="C27" s="13" t="s">
        <v>13</v>
      </c>
      <c r="D27" s="13" t="s">
        <v>309</v>
      </c>
      <c r="E27" s="13">
        <v>0.98</v>
      </c>
      <c r="F27" s="13" t="s">
        <v>370</v>
      </c>
      <c r="G27" s="13">
        <v>1.1000000000000001</v>
      </c>
      <c r="H27" s="13" t="s">
        <v>145</v>
      </c>
      <c r="I27" s="13">
        <v>0.6</v>
      </c>
      <c r="L27"/>
      <c r="O27"/>
    </row>
    <row r="28" spans="2:15" x14ac:dyDescent="0.2">
      <c r="B28" s="44" t="s">
        <v>101</v>
      </c>
      <c r="C28" s="13" t="s">
        <v>13</v>
      </c>
      <c r="D28" s="13" t="s">
        <v>203</v>
      </c>
      <c r="E28" s="13">
        <v>0.23</v>
      </c>
      <c r="F28" s="13" t="s">
        <v>251</v>
      </c>
      <c r="G28" s="13">
        <v>0.36</v>
      </c>
      <c r="H28" s="13" t="s">
        <v>436</v>
      </c>
      <c r="I28" s="13">
        <v>0.17</v>
      </c>
    </row>
    <row r="29" spans="2:15" x14ac:dyDescent="0.2">
      <c r="B29" s="44" t="s">
        <v>5</v>
      </c>
      <c r="C29" s="13" t="s">
        <v>13</v>
      </c>
      <c r="D29" s="13" t="s">
        <v>405</v>
      </c>
      <c r="E29" s="13">
        <v>1.2</v>
      </c>
      <c r="F29" s="13" t="s">
        <v>50</v>
      </c>
      <c r="G29" s="13">
        <v>1.75</v>
      </c>
      <c r="H29" s="13" t="s">
        <v>29</v>
      </c>
      <c r="I29" s="13">
        <v>1.04</v>
      </c>
    </row>
    <row r="30" spans="2:15" x14ac:dyDescent="0.2">
      <c r="B30" s="25" t="s">
        <v>9</v>
      </c>
      <c r="C30" s="26" t="s">
        <v>14</v>
      </c>
      <c r="D30" s="28">
        <v>0</v>
      </c>
      <c r="E30" s="27">
        <v>15</v>
      </c>
      <c r="F30" s="76">
        <v>0</v>
      </c>
      <c r="G30" s="27">
        <v>15</v>
      </c>
      <c r="H30" s="76">
        <v>0</v>
      </c>
      <c r="I30" s="27">
        <v>9</v>
      </c>
    </row>
    <row r="31" spans="2:15" x14ac:dyDescent="0.2">
      <c r="B31" s="25" t="s">
        <v>53</v>
      </c>
      <c r="C31" s="26" t="s">
        <v>14</v>
      </c>
      <c r="D31" s="28">
        <v>0</v>
      </c>
      <c r="E31" s="27">
        <v>4</v>
      </c>
      <c r="F31" s="76">
        <v>0</v>
      </c>
      <c r="G31" s="27">
        <v>5</v>
      </c>
      <c r="H31" s="76">
        <v>0</v>
      </c>
      <c r="I31" s="27">
        <v>5</v>
      </c>
    </row>
    <row r="32" spans="2:15" x14ac:dyDescent="0.2">
      <c r="B32" s="25" t="s">
        <v>73</v>
      </c>
      <c r="C32" s="26" t="s">
        <v>15</v>
      </c>
      <c r="D32" s="28">
        <v>0</v>
      </c>
      <c r="E32" s="27">
        <v>100</v>
      </c>
      <c r="F32" s="76">
        <v>0</v>
      </c>
      <c r="G32" s="27">
        <v>70</v>
      </c>
      <c r="H32" s="76">
        <v>0</v>
      </c>
      <c r="I32" s="27">
        <v>40</v>
      </c>
    </row>
    <row r="33" spans="2:9" x14ac:dyDescent="0.2">
      <c r="B33" s="25" t="s">
        <v>425</v>
      </c>
      <c r="C33" s="26" t="s">
        <v>15</v>
      </c>
      <c r="D33" s="28">
        <v>0</v>
      </c>
      <c r="E33" s="27">
        <v>5</v>
      </c>
      <c r="F33" s="76">
        <v>0</v>
      </c>
      <c r="G33" s="27">
        <v>5</v>
      </c>
      <c r="H33" s="76">
        <v>0</v>
      </c>
      <c r="I33" s="27">
        <v>2</v>
      </c>
    </row>
    <row r="34" spans="2:9" x14ac:dyDescent="0.2">
      <c r="B34" s="25" t="s">
        <v>74</v>
      </c>
      <c r="C34" s="26" t="s">
        <v>15</v>
      </c>
      <c r="D34" s="28">
        <v>0</v>
      </c>
      <c r="E34" s="27">
        <v>5</v>
      </c>
      <c r="F34" s="76">
        <v>0</v>
      </c>
      <c r="G34" s="27">
        <v>4</v>
      </c>
      <c r="H34" s="76">
        <v>0</v>
      </c>
      <c r="I34" s="27">
        <v>1</v>
      </c>
    </row>
    <row r="35" spans="2:9" x14ac:dyDescent="0.2">
      <c r="B35" s="25" t="s">
        <v>75</v>
      </c>
      <c r="C35" s="26" t="s">
        <v>15</v>
      </c>
      <c r="D35" s="28">
        <v>0</v>
      </c>
      <c r="E35" s="27">
        <v>16</v>
      </c>
      <c r="F35" s="76">
        <v>0</v>
      </c>
      <c r="G35" s="27">
        <v>10</v>
      </c>
      <c r="H35" s="76">
        <v>0</v>
      </c>
      <c r="I35" s="27">
        <v>6</v>
      </c>
    </row>
    <row r="36" spans="2:9" x14ac:dyDescent="0.2">
      <c r="B36" s="25" t="s">
        <v>42</v>
      </c>
      <c r="C36" s="26" t="s">
        <v>15</v>
      </c>
      <c r="D36" s="28">
        <v>0</v>
      </c>
      <c r="E36" s="27">
        <v>20</v>
      </c>
      <c r="F36" s="76">
        <v>0</v>
      </c>
      <c r="G36" s="27">
        <v>25</v>
      </c>
      <c r="H36" s="76">
        <v>0</v>
      </c>
      <c r="I36" s="27">
        <v>15</v>
      </c>
    </row>
    <row r="37" spans="2:9" x14ac:dyDescent="0.2">
      <c r="B37" s="25" t="s">
        <v>31</v>
      </c>
      <c r="C37" s="26" t="s">
        <v>15</v>
      </c>
      <c r="D37" s="28">
        <v>0</v>
      </c>
      <c r="E37" s="27">
        <v>1500</v>
      </c>
      <c r="F37" s="76">
        <v>0</v>
      </c>
      <c r="G37" s="27">
        <v>1900</v>
      </c>
      <c r="H37" s="76">
        <v>0</v>
      </c>
      <c r="I37" s="27">
        <v>920</v>
      </c>
    </row>
    <row r="38" spans="2:9" x14ac:dyDescent="0.2">
      <c r="B38" s="25" t="s">
        <v>127</v>
      </c>
      <c r="C38" s="26" t="s">
        <v>15</v>
      </c>
      <c r="D38" s="28">
        <v>0</v>
      </c>
      <c r="E38" s="27">
        <v>70</v>
      </c>
      <c r="F38" s="76">
        <v>0</v>
      </c>
      <c r="G38" s="27">
        <v>80</v>
      </c>
      <c r="H38" s="76">
        <v>0</v>
      </c>
      <c r="I38" s="27">
        <v>40</v>
      </c>
    </row>
    <row r="39" spans="2:9" x14ac:dyDescent="0.2">
      <c r="B39" s="25" t="s">
        <v>59</v>
      </c>
      <c r="C39" s="26" t="s">
        <v>15</v>
      </c>
      <c r="D39" s="28">
        <v>0</v>
      </c>
      <c r="E39" s="27">
        <v>4</v>
      </c>
      <c r="F39" s="76">
        <v>0</v>
      </c>
      <c r="G39" s="27">
        <v>7</v>
      </c>
      <c r="H39" s="76">
        <v>0</v>
      </c>
      <c r="I39" s="27">
        <v>3</v>
      </c>
    </row>
    <row r="40" spans="2:9" x14ac:dyDescent="0.2">
      <c r="B40" s="25" t="s">
        <v>16</v>
      </c>
      <c r="C40" s="26" t="s">
        <v>15</v>
      </c>
      <c r="D40" s="28">
        <v>0</v>
      </c>
      <c r="E40" s="27">
        <v>2.5000000000000001E-2</v>
      </c>
      <c r="F40" s="76">
        <v>0</v>
      </c>
      <c r="G40" s="27">
        <v>0.03</v>
      </c>
      <c r="H40" s="76">
        <v>0</v>
      </c>
      <c r="I40" s="27">
        <v>0.02</v>
      </c>
    </row>
    <row r="41" spans="2:9" x14ac:dyDescent="0.2">
      <c r="B41" s="25" t="s">
        <v>76</v>
      </c>
      <c r="C41" s="26" t="s">
        <v>15</v>
      </c>
      <c r="D41" s="28">
        <v>0</v>
      </c>
      <c r="E41" s="27">
        <v>2.5</v>
      </c>
      <c r="F41" s="76">
        <v>0</v>
      </c>
      <c r="G41" s="27">
        <v>3</v>
      </c>
      <c r="H41" s="76">
        <v>0</v>
      </c>
      <c r="I41" s="27">
        <v>1.8</v>
      </c>
    </row>
    <row r="42" spans="2:9" x14ac:dyDescent="0.2">
      <c r="B42" s="25" t="s">
        <v>128</v>
      </c>
      <c r="C42" s="26" t="s">
        <v>15</v>
      </c>
      <c r="D42" s="28">
        <v>0</v>
      </c>
      <c r="E42" s="27">
        <v>0.2</v>
      </c>
      <c r="F42" s="76">
        <v>0</v>
      </c>
      <c r="G42" s="27">
        <v>0.3</v>
      </c>
      <c r="H42" s="76">
        <v>0</v>
      </c>
      <c r="I42" s="27">
        <v>0.2</v>
      </c>
    </row>
    <row r="43" spans="2:9" x14ac:dyDescent="0.2">
      <c r="B43" s="25" t="s">
        <v>63</v>
      </c>
      <c r="C43" s="26" t="s">
        <v>15</v>
      </c>
      <c r="D43" s="28">
        <v>0</v>
      </c>
      <c r="E43" s="27">
        <v>50</v>
      </c>
      <c r="F43" s="76">
        <v>0</v>
      </c>
      <c r="G43" s="27">
        <v>50</v>
      </c>
      <c r="H43" s="76">
        <v>0</v>
      </c>
      <c r="I43" s="27">
        <v>40</v>
      </c>
    </row>
    <row r="44" spans="2:9" x14ac:dyDescent="0.2">
      <c r="B44" s="25" t="s">
        <v>64</v>
      </c>
      <c r="C44" s="26" t="s">
        <v>15</v>
      </c>
      <c r="D44" s="28">
        <v>0</v>
      </c>
      <c r="E44" s="27">
        <v>15</v>
      </c>
      <c r="F44" s="76">
        <v>0</v>
      </c>
      <c r="G44" s="27">
        <v>20</v>
      </c>
      <c r="H44" s="76">
        <v>0</v>
      </c>
      <c r="I44" s="27">
        <v>20</v>
      </c>
    </row>
    <row r="45" spans="2:9" x14ac:dyDescent="0.2">
      <c r="B45" s="25" t="s">
        <v>65</v>
      </c>
      <c r="C45" s="26" t="s">
        <v>15</v>
      </c>
      <c r="D45" s="28">
        <v>0</v>
      </c>
      <c r="E45" s="27">
        <v>100</v>
      </c>
      <c r="F45" s="76">
        <v>0</v>
      </c>
      <c r="G45" s="27">
        <v>140</v>
      </c>
      <c r="H45" s="76">
        <v>0</v>
      </c>
      <c r="I45" s="27">
        <v>100</v>
      </c>
    </row>
    <row r="46" spans="2:9" x14ac:dyDescent="0.2">
      <c r="B46" s="25" t="s">
        <v>66</v>
      </c>
      <c r="C46" s="26" t="s">
        <v>15</v>
      </c>
      <c r="D46" s="28">
        <v>0</v>
      </c>
      <c r="E46" s="27">
        <v>100</v>
      </c>
      <c r="F46" s="76">
        <v>0</v>
      </c>
      <c r="G46" s="27">
        <v>150</v>
      </c>
      <c r="H46" s="76">
        <v>0</v>
      </c>
      <c r="I46" s="27">
        <v>100</v>
      </c>
    </row>
    <row r="47" spans="2:9" x14ac:dyDescent="0.2">
      <c r="B47" s="25" t="s">
        <v>11</v>
      </c>
      <c r="C47" s="26" t="s">
        <v>15</v>
      </c>
      <c r="D47" s="28">
        <v>0</v>
      </c>
      <c r="E47" s="27">
        <v>3</v>
      </c>
      <c r="F47" s="76">
        <v>0</v>
      </c>
      <c r="G47" s="27">
        <v>2</v>
      </c>
      <c r="H47" s="76">
        <v>0</v>
      </c>
      <c r="I47" s="27">
        <v>0.8</v>
      </c>
    </row>
    <row r="48" spans="2:9" x14ac:dyDescent="0.2">
      <c r="B48" s="25" t="s">
        <v>12</v>
      </c>
      <c r="C48" s="26" t="s">
        <v>15</v>
      </c>
      <c r="D48" s="28">
        <v>0</v>
      </c>
      <c r="E48" s="27">
        <v>0.25</v>
      </c>
      <c r="F48" s="76">
        <v>0</v>
      </c>
      <c r="G48" s="27">
        <v>0.3</v>
      </c>
      <c r="H48" s="76">
        <v>0</v>
      </c>
      <c r="I48" s="27">
        <v>0.2</v>
      </c>
    </row>
    <row r="49" spans="2:9" x14ac:dyDescent="0.2">
      <c r="B49" s="25" t="s">
        <v>345</v>
      </c>
      <c r="C49" s="26" t="s">
        <v>15</v>
      </c>
      <c r="D49" s="28">
        <v>0</v>
      </c>
      <c r="E49" s="27">
        <v>50</v>
      </c>
      <c r="F49" s="76">
        <v>0</v>
      </c>
      <c r="G49" s="27">
        <v>150</v>
      </c>
      <c r="H49" s="76">
        <v>0</v>
      </c>
      <c r="I49" s="27">
        <v>100</v>
      </c>
    </row>
    <row r="50" spans="2:9" x14ac:dyDescent="0.2">
      <c r="B50" s="25" t="s">
        <v>323</v>
      </c>
      <c r="C50" s="26" t="s">
        <v>15</v>
      </c>
      <c r="D50" s="28">
        <v>0</v>
      </c>
      <c r="E50" s="27"/>
      <c r="F50" s="76">
        <v>0</v>
      </c>
      <c r="G50" s="27">
        <v>180</v>
      </c>
      <c r="H50" s="76">
        <v>0</v>
      </c>
      <c r="I50" s="27">
        <v>100</v>
      </c>
    </row>
    <row r="51" spans="2:9" x14ac:dyDescent="0.2">
      <c r="B51" s="32" t="s">
        <v>79</v>
      </c>
      <c r="C51" s="26" t="s">
        <v>15</v>
      </c>
      <c r="D51" s="28">
        <v>0</v>
      </c>
      <c r="E51" s="27"/>
      <c r="F51" s="76">
        <v>0</v>
      </c>
      <c r="G51" s="27">
        <v>50</v>
      </c>
      <c r="H51" s="76">
        <v>0</v>
      </c>
      <c r="I51" s="27">
        <v>50</v>
      </c>
    </row>
    <row r="52" spans="2:9" ht="0.75" customHeight="1" x14ac:dyDescent="0.2">
      <c r="B52" s="32" t="s">
        <v>296</v>
      </c>
      <c r="C52" s="26" t="s">
        <v>15</v>
      </c>
      <c r="D52" s="28">
        <v>0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</row>
    <row r="53" spans="2:9" ht="54" customHeight="1" x14ac:dyDescent="0.2">
      <c r="B53" s="275" t="s">
        <v>237</v>
      </c>
      <c r="C53" s="276"/>
      <c r="D53" s="246">
        <f>свод!I114</f>
        <v>0</v>
      </c>
      <c r="E53" s="247"/>
      <c r="F53" s="246">
        <f>свод!I115</f>
        <v>0</v>
      </c>
      <c r="G53" s="247"/>
      <c r="H53" s="246">
        <f>свод!I116</f>
        <v>0</v>
      </c>
      <c r="I53" s="247"/>
    </row>
    <row r="54" spans="2:9" s="5" customFormat="1" ht="17.25" customHeight="1" x14ac:dyDescent="0.25">
      <c r="B54" s="10" t="s">
        <v>25</v>
      </c>
      <c r="C54" s="17"/>
      <c r="D54" s="17"/>
      <c r="E54" s="17"/>
      <c r="F54" s="17"/>
      <c r="G54" s="17"/>
      <c r="H54" s="18"/>
      <c r="I54" s="18"/>
    </row>
    <row r="55" spans="2:9" ht="15.75" x14ac:dyDescent="0.25">
      <c r="B55" s="10" t="s">
        <v>26</v>
      </c>
      <c r="C55" s="11"/>
      <c r="D55" s="11"/>
      <c r="E55" s="11"/>
      <c r="F55" s="11"/>
      <c r="G55" s="11"/>
      <c r="H55" s="11"/>
      <c r="I55" s="11"/>
    </row>
    <row r="56" spans="2:9" ht="15.75" x14ac:dyDescent="0.25">
      <c r="B56" s="10" t="s">
        <v>28</v>
      </c>
      <c r="C56" s="11"/>
      <c r="D56" s="11"/>
      <c r="E56" s="11"/>
      <c r="F56" s="11"/>
      <c r="G56" s="11"/>
      <c r="H56" s="11"/>
      <c r="I56" s="11"/>
    </row>
    <row r="57" spans="2:9" ht="15.75" hidden="1" x14ac:dyDescent="0.25">
      <c r="B57" s="10"/>
      <c r="C57" s="11"/>
      <c r="D57" s="11"/>
      <c r="E57" s="11"/>
      <c r="F57" s="11"/>
      <c r="G57" s="11"/>
      <c r="H57" s="11"/>
      <c r="I57" s="11"/>
    </row>
    <row r="58" spans="2:9" ht="15" hidden="1" customHeight="1" x14ac:dyDescent="0.25">
      <c r="B58" s="12"/>
      <c r="C58" s="12"/>
      <c r="D58" s="12"/>
      <c r="E58" s="12"/>
      <c r="F58" s="12"/>
      <c r="G58" s="12"/>
      <c r="H58" s="12"/>
      <c r="I58" s="12"/>
    </row>
    <row r="59" spans="2:9" ht="15" hidden="1" customHeight="1" x14ac:dyDescent="0.25">
      <c r="B59" s="12"/>
      <c r="C59" s="12"/>
      <c r="D59" s="12"/>
      <c r="E59" s="12"/>
      <c r="F59" s="12"/>
      <c r="G59" s="12"/>
      <c r="H59" s="12"/>
      <c r="I59" s="12"/>
    </row>
    <row r="60" spans="2:9" ht="15" customHeight="1" x14ac:dyDescent="0.25">
      <c r="B60" s="12"/>
      <c r="C60" s="12"/>
      <c r="D60" s="12"/>
      <c r="E60" s="12"/>
      <c r="F60" s="12"/>
      <c r="G60" s="12"/>
      <c r="H60" s="12"/>
      <c r="I60" s="12"/>
    </row>
    <row r="61" spans="2:9" s="73" customFormat="1" ht="33" customHeight="1" x14ac:dyDescent="0.2">
      <c r="B61" s="238" t="s">
        <v>437</v>
      </c>
      <c r="C61" s="238"/>
      <c r="D61" s="238"/>
      <c r="E61" s="238"/>
      <c r="F61" s="238"/>
      <c r="G61" s="238"/>
      <c r="H61" s="238"/>
      <c r="I61" s="238"/>
    </row>
    <row r="62" spans="2:9" s="73" customFormat="1" ht="32.25" customHeight="1" x14ac:dyDescent="0.2">
      <c r="B62" s="238" t="s">
        <v>438</v>
      </c>
      <c r="C62" s="238"/>
      <c r="D62" s="238"/>
      <c r="E62" s="238"/>
      <c r="F62" s="238"/>
      <c r="G62" s="238"/>
      <c r="H62" s="238"/>
      <c r="I62" s="238"/>
    </row>
    <row r="63" spans="2:9" s="73" customFormat="1" ht="33.75" customHeight="1" x14ac:dyDescent="0.2">
      <c r="B63" s="238" t="s">
        <v>439</v>
      </c>
      <c r="C63" s="238"/>
      <c r="D63" s="238"/>
      <c r="E63" s="238"/>
      <c r="F63" s="238"/>
      <c r="G63" s="238"/>
      <c r="H63" s="238"/>
      <c r="I63" s="238"/>
    </row>
    <row r="64" spans="2:9" s="73" customFormat="1" ht="15.75" x14ac:dyDescent="0.2">
      <c r="B64" s="238"/>
      <c r="C64" s="238"/>
      <c r="D64" s="238"/>
      <c r="E64" s="238"/>
      <c r="F64" s="238"/>
      <c r="G64" s="238"/>
      <c r="H64" s="238"/>
      <c r="I64" s="238"/>
    </row>
    <row r="65" spans="2:9" s="73" customFormat="1" ht="15.75" x14ac:dyDescent="0.2">
      <c r="B65" s="238"/>
      <c r="C65" s="238"/>
      <c r="D65" s="238"/>
      <c r="E65" s="238"/>
      <c r="F65" s="238"/>
      <c r="G65" s="238"/>
      <c r="H65" s="238"/>
      <c r="I65" s="238"/>
    </row>
    <row r="66" spans="2:9" s="73" customFormat="1" ht="15.75" x14ac:dyDescent="0.2">
      <c r="B66" s="238"/>
      <c r="C66" s="238"/>
      <c r="D66" s="238"/>
      <c r="E66" s="238"/>
      <c r="F66" s="238"/>
      <c r="G66" s="238"/>
      <c r="H66" s="238"/>
      <c r="I66" s="238"/>
    </row>
  </sheetData>
  <mergeCells count="22">
    <mergeCell ref="B63:I63"/>
    <mergeCell ref="B64:I64"/>
    <mergeCell ref="B65:I65"/>
    <mergeCell ref="B66:I66"/>
    <mergeCell ref="B53:C53"/>
    <mergeCell ref="D53:E53"/>
    <mergeCell ref="F53:G53"/>
    <mergeCell ref="H53:I53"/>
    <mergeCell ref="B61:I61"/>
    <mergeCell ref="B62:I62"/>
    <mergeCell ref="B12:I12"/>
    <mergeCell ref="B13:B15"/>
    <mergeCell ref="C13:C15"/>
    <mergeCell ref="D13:E13"/>
    <mergeCell ref="F13:G13"/>
    <mergeCell ref="H13:I13"/>
    <mergeCell ref="B11:I11"/>
    <mergeCell ref="B6:I6"/>
    <mergeCell ref="B7:I7"/>
    <mergeCell ref="B8:I8"/>
    <mergeCell ref="B9:I9"/>
    <mergeCell ref="B10:I10"/>
  </mergeCells>
  <hyperlinks>
    <hyperlink ref="B10" r:id="rId1" xr:uid="{40F0F478-C135-406A-B7DB-74575FC4BABE}"/>
  </hyperlinks>
  <pageMargins left="0.59055118110236227" right="0.19685039370078741" top="0.19685039370078741" bottom="0.19685039370078741" header="0" footer="0"/>
  <pageSetup paperSize="9" scale="53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A2CC-2767-4B49-8456-7246B059AECE}">
  <sheetPr>
    <pageSetUpPr fitToPage="1"/>
  </sheetPr>
  <dimension ref="B1:M53"/>
  <sheetViews>
    <sheetView showGridLines="0" topLeftCell="A6" zoomScaleNormal="100" zoomScaleSheetLayoutView="70" workbookViewId="0">
      <pane xSplit="3" ySplit="11" topLeftCell="D29" activePane="bottomRight" state="frozen"/>
      <selection activeCell="B63" sqref="B63:I63"/>
      <selection pane="topRight" activeCell="B63" sqref="B63:I63"/>
      <selection pane="bottomLeft" activeCell="B63" sqref="B63:I63"/>
      <selection pane="bottomRight" activeCell="B63" sqref="B63:I63"/>
    </sheetView>
  </sheetViews>
  <sheetFormatPr defaultColWidth="9.140625" defaultRowHeight="14.25" outlineLevelRow="1" x14ac:dyDescent="0.2"/>
  <cols>
    <col min="1" max="1" width="8.7109375" style="1" customWidth="1"/>
    <col min="2" max="2" width="33.5703125" style="1" customWidth="1"/>
    <col min="3" max="3" width="14" style="1" customWidth="1"/>
    <col min="4" max="6" width="28" style="1" customWidth="1"/>
    <col min="7" max="7" width="25.7109375" style="1" customWidth="1"/>
    <col min="8" max="16384" width="9.140625" style="1"/>
  </cols>
  <sheetData>
    <row r="1" spans="2:7" hidden="1" outlineLevel="1" x14ac:dyDescent="0.2"/>
    <row r="2" spans="2:7" hidden="1" outlineLevel="1" x14ac:dyDescent="0.2"/>
    <row r="3" spans="2:7" hidden="1" outlineLevel="1" x14ac:dyDescent="0.2"/>
    <row r="4" spans="2:7" hidden="1" outlineLevel="1" x14ac:dyDescent="0.2"/>
    <row r="5" spans="2:7" hidden="1" outlineLevel="1" x14ac:dyDescent="0.2"/>
    <row r="6" spans="2:7" ht="18.75" hidden="1" customHeight="1" outlineLevel="1" x14ac:dyDescent="0.25">
      <c r="B6" s="218" t="s">
        <v>23</v>
      </c>
      <c r="C6" s="218"/>
      <c r="D6" s="218"/>
      <c r="E6" s="218"/>
      <c r="F6" s="218"/>
      <c r="G6" s="218"/>
    </row>
    <row r="7" spans="2:7" ht="16.5" hidden="1" customHeight="1" outlineLevel="1" x14ac:dyDescent="0.25">
      <c r="B7" s="218" t="s">
        <v>24</v>
      </c>
      <c r="C7" s="218"/>
      <c r="D7" s="218"/>
      <c r="E7" s="218"/>
      <c r="F7" s="218"/>
      <c r="G7" s="218"/>
    </row>
    <row r="8" spans="2:7" ht="17.25" hidden="1" customHeight="1" outlineLevel="1" x14ac:dyDescent="0.2">
      <c r="B8" s="222" t="s">
        <v>35</v>
      </c>
      <c r="C8" s="222"/>
      <c r="D8" s="222"/>
      <c r="E8" s="222"/>
      <c r="F8" s="222"/>
      <c r="G8" s="222"/>
    </row>
    <row r="9" spans="2:7" ht="15" hidden="1" customHeight="1" outlineLevel="1" x14ac:dyDescent="0.2">
      <c r="B9" s="222" t="s">
        <v>36</v>
      </c>
      <c r="C9" s="222"/>
      <c r="D9" s="222"/>
      <c r="E9" s="222"/>
      <c r="F9" s="222"/>
      <c r="G9" s="222"/>
    </row>
    <row r="10" spans="2:7" ht="16.5" hidden="1" customHeight="1" outlineLevel="1" x14ac:dyDescent="0.2">
      <c r="B10" s="223" t="s">
        <v>27</v>
      </c>
      <c r="C10" s="253"/>
      <c r="D10" s="253"/>
      <c r="E10" s="253"/>
      <c r="F10" s="253"/>
      <c r="G10" s="253"/>
    </row>
    <row r="11" spans="2:7" ht="15.75" customHeight="1" collapsed="1" thickBot="1" x14ac:dyDescent="0.25">
      <c r="B11" s="256" t="str">
        <f>Свиньи!B15</f>
        <v xml:space="preserve">Цены реализации, действующие с 01.07.2025г </v>
      </c>
      <c r="C11" s="256"/>
      <c r="D11" s="256"/>
      <c r="E11" s="256"/>
      <c r="F11" s="256"/>
      <c r="G11" s="256"/>
    </row>
    <row r="12" spans="2:7" ht="57.75" customHeight="1" x14ac:dyDescent="0.2">
      <c r="B12" s="272" t="s">
        <v>441</v>
      </c>
      <c r="C12" s="273"/>
      <c r="D12" s="273"/>
      <c r="E12" s="273"/>
      <c r="F12" s="273"/>
      <c r="G12" s="273"/>
    </row>
    <row r="13" spans="2:7" ht="36" customHeight="1" x14ac:dyDescent="0.2">
      <c r="B13" s="279" t="s">
        <v>0</v>
      </c>
      <c r="C13" s="228" t="s">
        <v>1</v>
      </c>
      <c r="D13" s="229" t="s">
        <v>442</v>
      </c>
      <c r="E13" s="230"/>
      <c r="F13" s="229" t="s">
        <v>454</v>
      </c>
      <c r="G13" s="230"/>
    </row>
    <row r="14" spans="2:7" x14ac:dyDescent="0.2">
      <c r="B14" s="279"/>
      <c r="C14" s="228"/>
      <c r="D14" s="67" t="s">
        <v>443</v>
      </c>
      <c r="E14" s="67" t="s">
        <v>443</v>
      </c>
      <c r="F14" s="67" t="s">
        <v>455</v>
      </c>
      <c r="G14" s="67" t="s">
        <v>455</v>
      </c>
    </row>
    <row r="15" spans="2:7" ht="12" customHeight="1" x14ac:dyDescent="0.2">
      <c r="B15" s="279"/>
      <c r="C15" s="228"/>
      <c r="D15" s="75" t="s">
        <v>444</v>
      </c>
      <c r="E15" s="4" t="s">
        <v>21</v>
      </c>
      <c r="F15" s="75" t="str">
        <f>D15</f>
        <v>ГОСТ 10199-2017</v>
      </c>
      <c r="G15" s="4" t="s">
        <v>21</v>
      </c>
    </row>
    <row r="16" spans="2:7" hidden="1" outlineLevel="1" x14ac:dyDescent="0.2">
      <c r="B16" s="70" t="s">
        <v>280</v>
      </c>
      <c r="C16" s="70"/>
      <c r="D16" s="70"/>
      <c r="E16" s="70">
        <v>21232</v>
      </c>
      <c r="F16" s="70"/>
      <c r="G16" s="70">
        <v>21231</v>
      </c>
    </row>
    <row r="17" spans="2:13" collapsed="1" x14ac:dyDescent="0.2">
      <c r="B17" s="3" t="s">
        <v>448</v>
      </c>
      <c r="C17" s="2" t="s">
        <v>81</v>
      </c>
      <c r="D17" s="2" t="s">
        <v>406</v>
      </c>
      <c r="E17" s="13">
        <v>11.3</v>
      </c>
      <c r="F17" s="13" t="s">
        <v>456</v>
      </c>
      <c r="G17" s="13">
        <v>11.3</v>
      </c>
    </row>
    <row r="18" spans="2:13" x14ac:dyDescent="0.2">
      <c r="B18" s="3" t="s">
        <v>133</v>
      </c>
      <c r="C18" s="2" t="s">
        <v>446</v>
      </c>
      <c r="D18" s="2" t="s">
        <v>447</v>
      </c>
      <c r="E18" s="13">
        <v>93</v>
      </c>
      <c r="F18" s="13" t="s">
        <v>135</v>
      </c>
      <c r="G18" s="13">
        <v>92</v>
      </c>
    </row>
    <row r="19" spans="2:13" x14ac:dyDescent="0.2">
      <c r="B19" s="3" t="s">
        <v>2</v>
      </c>
      <c r="C19" s="2" t="s">
        <v>13</v>
      </c>
      <c r="D19" s="2" t="s">
        <v>445</v>
      </c>
      <c r="E19" s="13">
        <v>8.4700000000000006</v>
      </c>
      <c r="F19" s="13" t="s">
        <v>445</v>
      </c>
      <c r="G19" s="13">
        <v>8.5299999999999994</v>
      </c>
    </row>
    <row r="20" spans="2:13" x14ac:dyDescent="0.2">
      <c r="B20" s="3" t="s">
        <v>3</v>
      </c>
      <c r="C20" s="2" t="s">
        <v>13</v>
      </c>
      <c r="D20" s="2" t="s">
        <v>85</v>
      </c>
      <c r="E20" s="13">
        <v>17.04</v>
      </c>
      <c r="F20" s="13" t="s">
        <v>457</v>
      </c>
      <c r="G20" s="13">
        <v>17.100000000000001</v>
      </c>
      <c r="L20" s="9"/>
    </row>
    <row r="21" spans="2:13" x14ac:dyDescent="0.2">
      <c r="B21" s="3" t="s">
        <v>17</v>
      </c>
      <c r="C21" s="2" t="s">
        <v>13</v>
      </c>
      <c r="D21" s="2" t="s">
        <v>458</v>
      </c>
      <c r="E21" s="13">
        <v>2.57</v>
      </c>
      <c r="F21" s="2" t="s">
        <v>459</v>
      </c>
      <c r="G21" s="13">
        <v>2.29</v>
      </c>
      <c r="L21" s="9"/>
    </row>
    <row r="22" spans="2:13" x14ac:dyDescent="0.2">
      <c r="B22" s="3" t="s">
        <v>7</v>
      </c>
      <c r="C22" s="2" t="s">
        <v>13</v>
      </c>
      <c r="D22" s="2" t="s">
        <v>364</v>
      </c>
      <c r="E22" s="13">
        <v>0.98</v>
      </c>
      <c r="F22" s="2" t="s">
        <v>145</v>
      </c>
      <c r="G22" s="2">
        <v>0.51</v>
      </c>
      <c r="L22" s="9"/>
    </row>
    <row r="23" spans="2:13" x14ac:dyDescent="0.2">
      <c r="B23" s="44" t="s">
        <v>8</v>
      </c>
      <c r="C23" s="13" t="s">
        <v>13</v>
      </c>
      <c r="D23" s="2" t="s">
        <v>364</v>
      </c>
      <c r="E23" s="13">
        <v>0.8</v>
      </c>
      <c r="F23" s="2" t="s">
        <v>22</v>
      </c>
      <c r="G23" s="13">
        <v>0.76</v>
      </c>
      <c r="L23" s="9"/>
    </row>
    <row r="24" spans="2:13" x14ac:dyDescent="0.2">
      <c r="B24" s="44" t="s">
        <v>121</v>
      </c>
      <c r="C24" s="13" t="s">
        <v>13</v>
      </c>
      <c r="D24" s="2" t="s">
        <v>449</v>
      </c>
      <c r="E24" s="13">
        <v>0.43</v>
      </c>
      <c r="F24" s="2" t="s">
        <v>460</v>
      </c>
      <c r="G24" s="13">
        <v>0.35</v>
      </c>
    </row>
    <row r="25" spans="2:13" x14ac:dyDescent="0.2">
      <c r="B25" s="44" t="s">
        <v>124</v>
      </c>
      <c r="C25" s="13" t="s">
        <v>13</v>
      </c>
      <c r="D25" s="2" t="s">
        <v>450</v>
      </c>
      <c r="E25" s="13">
        <v>0.66</v>
      </c>
      <c r="F25" s="2" t="s">
        <v>461</v>
      </c>
      <c r="G25" s="13">
        <v>0.54</v>
      </c>
    </row>
    <row r="26" spans="2:13" x14ac:dyDescent="0.2">
      <c r="B26" s="3" t="s">
        <v>4</v>
      </c>
      <c r="C26" s="2" t="s">
        <v>13</v>
      </c>
      <c r="D26" s="2" t="s">
        <v>45</v>
      </c>
      <c r="E26" s="13">
        <v>7.1</v>
      </c>
      <c r="F26" s="13" t="s">
        <v>45</v>
      </c>
      <c r="G26" s="13">
        <v>7.62</v>
      </c>
    </row>
    <row r="27" spans="2:13" ht="15" x14ac:dyDescent="0.25">
      <c r="B27" s="44" t="s">
        <v>451</v>
      </c>
      <c r="C27" s="13" t="s">
        <v>13</v>
      </c>
      <c r="D27" s="2" t="s">
        <v>452</v>
      </c>
      <c r="E27" s="74" t="s">
        <v>20</v>
      </c>
      <c r="F27" s="2" t="s">
        <v>462</v>
      </c>
      <c r="G27" s="13" t="s">
        <v>20</v>
      </c>
      <c r="J27"/>
      <c r="M27"/>
    </row>
    <row r="28" spans="2:13" x14ac:dyDescent="0.2">
      <c r="B28" s="25" t="s">
        <v>9</v>
      </c>
      <c r="C28" s="26" t="s">
        <v>14</v>
      </c>
      <c r="D28" s="28">
        <v>0</v>
      </c>
      <c r="E28" s="27">
        <v>18</v>
      </c>
      <c r="F28" s="76">
        <v>0</v>
      </c>
      <c r="G28" s="27">
        <v>10</v>
      </c>
    </row>
    <row r="29" spans="2:13" x14ac:dyDescent="0.2">
      <c r="B29" s="25" t="s">
        <v>53</v>
      </c>
      <c r="C29" s="26" t="s">
        <v>14</v>
      </c>
      <c r="D29" s="28">
        <v>0</v>
      </c>
      <c r="E29" s="27">
        <v>1</v>
      </c>
      <c r="F29" s="76">
        <v>0</v>
      </c>
      <c r="G29" s="27">
        <v>1</v>
      </c>
    </row>
    <row r="30" spans="2:13" x14ac:dyDescent="0.2">
      <c r="B30" s="25" t="s">
        <v>73</v>
      </c>
      <c r="C30" s="26" t="s">
        <v>15</v>
      </c>
      <c r="D30" s="28">
        <v>0</v>
      </c>
      <c r="E30" s="27">
        <v>115</v>
      </c>
      <c r="F30" s="76">
        <v>0</v>
      </c>
      <c r="G30" s="27">
        <v>115</v>
      </c>
    </row>
    <row r="31" spans="2:13" x14ac:dyDescent="0.2">
      <c r="B31" s="25" t="s">
        <v>128</v>
      </c>
      <c r="C31" s="26" t="s">
        <v>15</v>
      </c>
      <c r="D31" s="28">
        <v>0</v>
      </c>
      <c r="E31" s="27">
        <v>0.1</v>
      </c>
      <c r="F31" s="76">
        <v>0</v>
      </c>
      <c r="G31" s="27"/>
    </row>
    <row r="32" spans="2:13" x14ac:dyDescent="0.2">
      <c r="B32" s="25" t="s">
        <v>63</v>
      </c>
      <c r="C32" s="26" t="s">
        <v>15</v>
      </c>
      <c r="D32" s="28">
        <v>0</v>
      </c>
      <c r="E32" s="27">
        <v>55</v>
      </c>
      <c r="F32" s="76">
        <v>0</v>
      </c>
      <c r="G32" s="27">
        <v>110</v>
      </c>
    </row>
    <row r="33" spans="2:7" x14ac:dyDescent="0.2">
      <c r="B33" s="25" t="s">
        <v>64</v>
      </c>
      <c r="C33" s="26" t="s">
        <v>15</v>
      </c>
      <c r="D33" s="28">
        <v>0</v>
      </c>
      <c r="E33" s="27">
        <v>13</v>
      </c>
      <c r="F33" s="76">
        <v>0</v>
      </c>
      <c r="G33" s="27">
        <v>8.5</v>
      </c>
    </row>
    <row r="34" spans="2:7" x14ac:dyDescent="0.2">
      <c r="B34" s="25" t="s">
        <v>65</v>
      </c>
      <c r="C34" s="26" t="s">
        <v>15</v>
      </c>
      <c r="D34" s="28">
        <v>0</v>
      </c>
      <c r="E34" s="27">
        <v>70</v>
      </c>
      <c r="F34" s="76">
        <v>0</v>
      </c>
      <c r="G34" s="27">
        <v>38</v>
      </c>
    </row>
    <row r="35" spans="2:7" x14ac:dyDescent="0.2">
      <c r="B35" s="25" t="s">
        <v>66</v>
      </c>
      <c r="C35" s="26" t="s">
        <v>15</v>
      </c>
      <c r="D35" s="28">
        <v>0</v>
      </c>
      <c r="E35" s="27">
        <v>85</v>
      </c>
      <c r="F35" s="76">
        <v>0</v>
      </c>
      <c r="G35" s="27">
        <v>50</v>
      </c>
    </row>
    <row r="36" spans="2:7" x14ac:dyDescent="0.2">
      <c r="B36" s="25" t="s">
        <v>11</v>
      </c>
      <c r="C36" s="26" t="s">
        <v>15</v>
      </c>
      <c r="D36" s="28">
        <v>0</v>
      </c>
      <c r="E36" s="27">
        <v>2.5</v>
      </c>
      <c r="F36" s="76">
        <v>0</v>
      </c>
      <c r="G36" s="27">
        <v>0.45</v>
      </c>
    </row>
    <row r="37" spans="2:7" x14ac:dyDescent="0.2">
      <c r="B37" s="25" t="s">
        <v>12</v>
      </c>
      <c r="C37" s="26" t="s">
        <v>15</v>
      </c>
      <c r="D37" s="28">
        <v>0</v>
      </c>
      <c r="E37" s="27">
        <v>0.3</v>
      </c>
      <c r="F37" s="76">
        <v>0</v>
      </c>
      <c r="G37" s="27">
        <v>0.15</v>
      </c>
    </row>
    <row r="38" spans="2:7" x14ac:dyDescent="0.2">
      <c r="B38" s="32" t="s">
        <v>79</v>
      </c>
      <c r="C38" s="26" t="s">
        <v>15</v>
      </c>
      <c r="D38" s="28">
        <v>0</v>
      </c>
      <c r="E38" s="27">
        <v>50</v>
      </c>
      <c r="F38" s="76">
        <v>0</v>
      </c>
      <c r="G38" s="27">
        <v>50</v>
      </c>
    </row>
    <row r="39" spans="2:7" ht="0.75" customHeight="1" x14ac:dyDescent="0.2">
      <c r="B39" s="32" t="s">
        <v>296</v>
      </c>
      <c r="C39" s="26" t="s">
        <v>15</v>
      </c>
      <c r="D39" s="28">
        <v>0</v>
      </c>
      <c r="E39" s="76">
        <v>0</v>
      </c>
      <c r="F39" s="76">
        <v>0</v>
      </c>
      <c r="G39" s="76">
        <v>0</v>
      </c>
    </row>
    <row r="40" spans="2:7" ht="54" customHeight="1" x14ac:dyDescent="0.2">
      <c r="B40" s="275" t="s">
        <v>237</v>
      </c>
      <c r="C40" s="276"/>
      <c r="D40" s="246">
        <f>свод!I118</f>
        <v>0</v>
      </c>
      <c r="E40" s="247"/>
      <c r="F40" s="246">
        <f>свод!I117</f>
        <v>0</v>
      </c>
      <c r="G40" s="247"/>
    </row>
    <row r="41" spans="2:7" s="5" customFormat="1" ht="17.25" customHeight="1" x14ac:dyDescent="0.25">
      <c r="B41" s="10" t="s">
        <v>25</v>
      </c>
      <c r="C41" s="17"/>
      <c r="D41" s="17"/>
      <c r="E41" s="17"/>
      <c r="F41" s="17"/>
      <c r="G41" s="17"/>
    </row>
    <row r="42" spans="2:7" ht="15.75" x14ac:dyDescent="0.25">
      <c r="B42" s="10" t="s">
        <v>26</v>
      </c>
      <c r="C42" s="11"/>
      <c r="D42" s="11"/>
      <c r="E42" s="11"/>
      <c r="F42" s="11"/>
      <c r="G42" s="11"/>
    </row>
    <row r="43" spans="2:7" ht="15.75" x14ac:dyDescent="0.25">
      <c r="B43" s="10" t="s">
        <v>28</v>
      </c>
      <c r="C43" s="11"/>
      <c r="D43" s="11"/>
      <c r="E43" s="11"/>
      <c r="F43" s="11"/>
      <c r="G43" s="11"/>
    </row>
    <row r="44" spans="2:7" ht="15.75" hidden="1" x14ac:dyDescent="0.25">
      <c r="B44" s="10"/>
      <c r="C44" s="11"/>
      <c r="D44" s="11"/>
      <c r="E44" s="11"/>
      <c r="F44" s="11"/>
      <c r="G44" s="11"/>
    </row>
    <row r="45" spans="2:7" ht="15" hidden="1" customHeight="1" x14ac:dyDescent="0.25">
      <c r="B45" s="12"/>
      <c r="C45" s="12"/>
      <c r="D45" s="12"/>
      <c r="E45" s="12"/>
      <c r="F45" s="12"/>
      <c r="G45" s="12"/>
    </row>
    <row r="46" spans="2:7" ht="15" hidden="1" customHeight="1" x14ac:dyDescent="0.25">
      <c r="B46" s="12"/>
      <c r="C46" s="12"/>
      <c r="D46" s="12"/>
      <c r="E46" s="12"/>
      <c r="F46" s="12"/>
      <c r="G46" s="12"/>
    </row>
    <row r="47" spans="2:7" ht="15" customHeight="1" x14ac:dyDescent="0.25">
      <c r="B47" s="12"/>
      <c r="C47" s="12"/>
      <c r="D47" s="12"/>
      <c r="E47" s="12"/>
      <c r="F47" s="12"/>
      <c r="G47" s="12"/>
    </row>
    <row r="48" spans="2:7" s="73" customFormat="1" ht="33" customHeight="1" x14ac:dyDescent="0.2">
      <c r="B48" s="238" t="s">
        <v>453</v>
      </c>
      <c r="C48" s="238"/>
      <c r="D48" s="238"/>
      <c r="E48" s="238"/>
      <c r="F48" s="238"/>
      <c r="G48" s="238"/>
    </row>
    <row r="49" spans="2:7" s="73" customFormat="1" ht="32.25" customHeight="1" x14ac:dyDescent="0.2">
      <c r="B49" s="238" t="s">
        <v>463</v>
      </c>
      <c r="C49" s="238"/>
      <c r="D49" s="238"/>
      <c r="E49" s="238"/>
      <c r="F49" s="238"/>
      <c r="G49" s="238"/>
    </row>
    <row r="50" spans="2:7" s="73" customFormat="1" ht="33.75" customHeight="1" x14ac:dyDescent="0.2">
      <c r="B50" s="238"/>
      <c r="C50" s="238"/>
      <c r="D50" s="238"/>
      <c r="E50" s="238"/>
      <c r="F50" s="238"/>
      <c r="G50" s="238"/>
    </row>
    <row r="51" spans="2:7" s="73" customFormat="1" ht="15.75" x14ac:dyDescent="0.2">
      <c r="B51" s="238"/>
      <c r="C51" s="238"/>
      <c r="D51" s="238"/>
      <c r="E51" s="238"/>
      <c r="F51" s="238"/>
      <c r="G51" s="238"/>
    </row>
    <row r="52" spans="2:7" s="73" customFormat="1" ht="15.75" x14ac:dyDescent="0.2">
      <c r="B52" s="238"/>
      <c r="C52" s="238"/>
      <c r="D52" s="238"/>
      <c r="E52" s="238"/>
      <c r="F52" s="238"/>
      <c r="G52" s="238"/>
    </row>
    <row r="53" spans="2:7" s="73" customFormat="1" ht="15.75" x14ac:dyDescent="0.2">
      <c r="B53" s="238"/>
      <c r="C53" s="238"/>
      <c r="D53" s="238"/>
      <c r="E53" s="238"/>
      <c r="F53" s="238"/>
      <c r="G53" s="238"/>
    </row>
  </sheetData>
  <mergeCells count="20">
    <mergeCell ref="B50:G50"/>
    <mergeCell ref="B51:G51"/>
    <mergeCell ref="B52:G52"/>
    <mergeCell ref="B53:G53"/>
    <mergeCell ref="B40:C40"/>
    <mergeCell ref="D40:E40"/>
    <mergeCell ref="F40:G40"/>
    <mergeCell ref="B48:G48"/>
    <mergeCell ref="B49:G49"/>
    <mergeCell ref="B12:G12"/>
    <mergeCell ref="B13:B15"/>
    <mergeCell ref="C13:C15"/>
    <mergeCell ref="D13:E13"/>
    <mergeCell ref="F13:G13"/>
    <mergeCell ref="B11:G11"/>
    <mergeCell ref="B6:G6"/>
    <mergeCell ref="B7:G7"/>
    <mergeCell ref="B8:G8"/>
    <mergeCell ref="B9:G9"/>
    <mergeCell ref="B10:G10"/>
  </mergeCells>
  <phoneticPr fontId="27" type="noConversion"/>
  <hyperlinks>
    <hyperlink ref="B10" r:id="rId1" xr:uid="{98097F9F-8454-4E4D-B3F3-C9E8369679C6}"/>
  </hyperlinks>
  <pageMargins left="0.59055118110236227" right="0.19685039370078741" top="0.19685039370078741" bottom="0.19685039370078741" header="0" footer="0"/>
  <pageSetup paperSize="9" scale="5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26</vt:i4>
      </vt:variant>
    </vt:vector>
  </HeadingPairs>
  <TitlesOfParts>
    <vt:vector size="41" baseType="lpstr">
      <vt:lpstr>свод</vt:lpstr>
      <vt:lpstr>Свиньи</vt:lpstr>
      <vt:lpstr>Свиньи премиксы (Классификатор)</vt:lpstr>
      <vt:lpstr>КРС</vt:lpstr>
      <vt:lpstr>КРС_премиксы (Классификатор)</vt:lpstr>
      <vt:lpstr>Птицы (яичные кроссы)</vt:lpstr>
      <vt:lpstr>Птицы (бройлеры)</vt:lpstr>
      <vt:lpstr>Утка, индейка</vt:lpstr>
      <vt:lpstr>Козы, овцы</vt:lpstr>
      <vt:lpstr>Лошади</vt:lpstr>
      <vt:lpstr>Кролики</vt:lpstr>
      <vt:lpstr>Домашние животные</vt:lpstr>
      <vt:lpstr>Птицы_премиксы (классификатор)</vt:lpstr>
      <vt:lpstr>Карп</vt:lpstr>
      <vt:lpstr>Лосось, осетр</vt:lpstr>
      <vt:lpstr>'Домашние животные'!Заголовки_для_печати</vt:lpstr>
      <vt:lpstr>'Козы, овцы'!Заголовки_для_печати</vt:lpstr>
      <vt:lpstr>Кролики!Заголовки_для_печати</vt:lpstr>
      <vt:lpstr>КРС!Заголовки_для_печати</vt:lpstr>
      <vt:lpstr>'КРС_премиксы (Классификатор)'!Заголовки_для_печати</vt:lpstr>
      <vt:lpstr>Лошади!Заголовки_для_печати</vt:lpstr>
      <vt:lpstr>'Птицы (бройлеры)'!Заголовки_для_печати</vt:lpstr>
      <vt:lpstr>'Птицы (яичные кроссы)'!Заголовки_для_печати</vt:lpstr>
      <vt:lpstr>'Птицы_премиксы (классификатор)'!Заголовки_для_печати</vt:lpstr>
      <vt:lpstr>Свиньи!Заголовки_для_печати</vt:lpstr>
      <vt:lpstr>'Свиньи премиксы (Классификатор)'!Заголовки_для_печати</vt:lpstr>
      <vt:lpstr>'Утка, индейка'!Заголовки_для_печати</vt:lpstr>
      <vt:lpstr>'Домашние животные'!Область_печати</vt:lpstr>
      <vt:lpstr>Карп!Область_печати</vt:lpstr>
      <vt:lpstr>'Козы, овцы'!Область_печати</vt:lpstr>
      <vt:lpstr>Кролики!Область_печати</vt:lpstr>
      <vt:lpstr>КРС!Область_печати</vt:lpstr>
      <vt:lpstr>'КРС_премиксы (Классификатор)'!Область_печати</vt:lpstr>
      <vt:lpstr>'Лосось, осетр'!Область_печати</vt:lpstr>
      <vt:lpstr>Лошади!Область_печати</vt:lpstr>
      <vt:lpstr>'Птицы (бройлеры)'!Область_печати</vt:lpstr>
      <vt:lpstr>'Птицы (яичные кроссы)'!Область_печати</vt:lpstr>
      <vt:lpstr>'Птицы_премиксы (классификатор)'!Область_печати</vt:lpstr>
      <vt:lpstr>Свиньи!Область_печати</vt:lpstr>
      <vt:lpstr>'Свиньи премиксы (Классификатор)'!Область_печати</vt:lpstr>
      <vt:lpstr>'Утка, индейка'!Область_печати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2025-07-07T14:41:13Z</dcterms:modified>
</cp:coreProperties>
</file>